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71" documentId="13_ncr:1_{F6CB121F-512D-4AA6-A0C1-0FB36C537598}" xr6:coauthVersionLast="47" xr6:coauthVersionMax="47" xr10:uidLastSave="{B1F87C67-92B5-40D8-8E04-1BD9986B6C21}"/>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<sst xmlns="http://schemas.openxmlformats.org/spreadsheetml/2006/main" count="178586" uniqueCount="39076">
  <si>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</si>
  <si>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</si>
  <si>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</si>
  <si>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</si>
  <si>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</si>
  <si>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</si>
  <si>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</si>
  <si>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</si>
  <si>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</si>
  <si>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</si>
  <si>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</si>
  <si>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</si>
  <si>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</si>
  <si>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</si>
  <si>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</si>
  <si>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</si>
  <si>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</si>
  <si>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</si>
  <si>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</si>
  <si>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</si>
  <si>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</si>
  <si>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</si>
  <si>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</si>
  <si>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</si>
  <si>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</si>
  <si>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</si>
  <si>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</si>
  <si>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</si>
  <si>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</si>
  <si>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</si>
  <si>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</si>
  <si>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</si>
  <si>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</si>
  <si>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</si>
  <si>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</si>
  <si>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</si>
  <si>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</si>
  <si>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</si>
  <si>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</si>
  <si>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</si>
  <si>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</si>
  <si>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</si>
  <si>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</si>
  <si>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</si>
  <si>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</si>
  <si>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</si>
  <si>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</si>
  <si>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</si>
  <si>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</si>
  <si>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</si>
  <si>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</si>
  <si>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</si>
  <si>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</si>
  <si>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</si>
  <si>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</si>
  <si>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</si>
  <si>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</si>
  <si>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</si>
  <si>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</si>
  <si>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</si>
  <si>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</si>
  <si>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</si>
  <si>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</si>
  <si>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</si>
  <si>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</si>
  <si>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</si>
  <si>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</si>
  <si>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</si>
  <si>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</si>
  <si>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</si>
  <si>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</si>
  <si>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</si>
  <si>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</si>
  <si>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</si>
  <si>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</si>
  <si>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</si>
  <si>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</si>
  <si>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</si>
  <si>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</si>
  <si>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</si>
  <si>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</si>
  <si>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</si>
  <si>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</si>
  <si>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</si>
  <si>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</si>
  <si>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</si>
  <si>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</si>
  <si>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</si>
  <si>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</si>
  <si>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</si>
  <si>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</si>
  <si>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</si>
  <si>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</si>
  <si>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</si>
  <si>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</si>
  <si>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</si>
  <si>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</si>
  <si>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</si>
  <si>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</si>
  <si>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</si>
  <si>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</si>
  <si>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</si>
  <si>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</si>
  <si>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</si>
  <si>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</si>
  <si>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</si>
  <si>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</si>
  <si>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</si>
  <si>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</si>
  <si>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</si>
  <si>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</si>
  <si>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</si>
  <si>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</si>
  <si>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</si>
  <si>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</si>
  <si>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</si>
  <si>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</si>
  <si>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</si>
  <si>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</si>
  <si>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</si>
  <si>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</si>
  <si>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</si>
  <si>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</si>
  <si>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</si>
  <si>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</si>
  <si>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</si>
  <si>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</si>
  <si>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</si>
  <si>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</si>
  <si>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</si>
  <si>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</si>
  <si>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</si>
  <si>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</si>
  <si>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</si>
  <si>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</si>
  <si>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</si>
  <si>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</si>
  <si>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</si>
  <si>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</si>
  <si>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</si>
  <si>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</si>
  <si>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</si>
  <si>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</si>
  <si>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</si>
  <si>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</si>
  <si>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</si>
  <si>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</si>
  <si>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</si>
  <si>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</si>
  <si>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</si>
  <si>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</si>
  <si>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</si>
  <si>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</si>
  <si>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</si>
  <si>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</si>
  <si>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</si>
  <si>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</si>
  <si>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</si>
  <si>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</si>
  <si>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</si>
  <si>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</si>
  <si>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</si>
  <si>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</si>
  <si>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</si>
  <si>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</si>
  <si>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</si>
  <si>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</si>
  <si>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</si>
  <si>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</si>
  <si>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</si>
  <si>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</si>
  <si>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</si>
  <si>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</si>
  <si>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</si>
  <si>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</si>
  <si>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</si>
  <si>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</si>
  <si>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</si>
  <si>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</si>
  <si>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</si>
  <si>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</si>
  <si>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</si>
  <si>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</si>
  <si>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</si>
  <si>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</si>
  <si>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</si>
  <si>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</si>
  <si>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</si>
  <si>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</si>
  <si>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</si>
  <si>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</si>
  <si>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</si>
  <si>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</si>
  <si>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</si>
  <si>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</si>
  <si>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</si>
  <si>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</si>
  <si>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</si>
  <si>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</si>
  <si>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</si>
  <si>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</si>
  <si>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</si>
  <si>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</si>
  <si>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</si>
  <si>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</si>
  <si>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</si>
  <si>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</si>
  <si>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</si>
  <si>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</si>
  <si>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</si>
  <si>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</si>
  <si>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</si>
  <si>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</si>
  <si>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</si>
  <si>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</si>
  <si>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</si>
  <si>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</si>
  <si>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</si>
  <si>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</si>
  <si>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</si>
  <si>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</si>
  <si>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</si>
  <si>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</si>
  <si>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</si>
  <si>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</si>
  <si>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</si>
  <si>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</si>
  <si>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</si>
  <si>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</si>
  <si>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</si>
  <si>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</si>
  <si>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</si>
  <si>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</si>
  <si>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</si>
  <si>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</si>
  <si>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</si>
  <si>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</si>
  <si>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</si>
  <si>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</si>
  <si>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</si>
  <si>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</si>
  <si>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</si>
  <si>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</si>
  <si>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</si>
  <si>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</si>
  <si>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</si>
  <si>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</si>
  <si>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</si>
  <si>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</si>
  <si>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</si>
  <si>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</si>
  <si>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</si>
  <si>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</si>
  <si>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</si>
  <si>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</si>
  <si>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</si>
  <si>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</si>
  <si>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</si>
  <si>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</si>
  <si>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</si>
  <si>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</si>
  <si>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</si>
  <si>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</si>
  <si>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</si>
  <si>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</si>
  <si>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</si>
  <si>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</si>
  <si>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</si>
  <si>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</si>
  <si>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</si>
  <si>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</si>
  <si>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</si>
  <si>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</si>
  <si>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</si>
  <si>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</si>
  <si>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</si>
  <si>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</si>
  <si>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</si>
  <si>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</si>
  <si>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</si>
  <si>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</si>
  <si>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</si>
  <si>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</si>
  <si>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</si>
  <si>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</si>
  <si>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</si>
  <si>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</si>
  <si>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</si>
  <si>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</si>
  <si>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</si>
  <si>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</si>
  <si>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</si>
  <si>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</si>
  <si>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</si>
  <si>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</si>
  <si>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</si>
  <si>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</si>
  <si>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</si>
  <si>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</si>
  <si>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</si>
  <si>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</si>
  <si>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</si>
  <si>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</si>
  <si>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</si>
  <si>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</si>
  <si>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</si>
  <si>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</si>
  <si>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</si>
  <si>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</si>
  <si>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</si>
  <si>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</si>
  <si>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</si>
  <si>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</si>
  <si>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</si>
  <si>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</si>
  <si>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</si>
  <si>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</si>
  <si>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</si>
  <si>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</si>
  <si>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</si>
  <si>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</si>
  <si>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</si>
  <si>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</si>
  <si>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</si>
  <si>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</si>
  <si>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</si>
  <si>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</si>
  <si>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</si>
  <si>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</si>
  <si>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</si>
  <si>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</si>
  <si>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</si>
  <si>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</si>
  <si>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</si>
  <si>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</si>
  <si>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</si>
  <si>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</si>
  <si>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</si>
  <si>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</si>
  <si>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</si>
  <si>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</si>
  <si>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</si>
  <si>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</si>
  <si>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</si>
  <si>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</si>
  <si>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</si>
  <si>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</si>
  <si>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</si>
  <si>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</si>
  <si>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</si>
  <si>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</si>
  <si>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</si>
  <si>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</si>
  <si>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</si>
  <si>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</si>
  <si>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</si>
  <si>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</si>
  <si>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</si>
  <si>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</si>
  <si>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</si>
  <si>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</si>
  <si>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</si>
  <si>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</si>
  <si>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</si>
  <si>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</si>
  <si>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</si>
  <si>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</si>
  <si>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</si>
  <si>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</si>
  <si>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</si>
  <si>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</si>
  <si>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</si>
  <si>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</si>
  <si>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</si>
  <si>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</si>
  <si>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</si>
  <si>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</si>
  <si>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</si>
  <si>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</si>
  <si>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</si>
  <si>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</si>
  <si>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</si>
  <si>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</si>
  <si>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</si>
  <si>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</si>
  <si>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</si>
  <si>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</si>
  <si>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</si>
  <si>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</si>
  <si>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</si>
  <si>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</si>
  <si>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</si>
  <si>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</si>
  <si>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</si>
  <si>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</si>
  <si>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</si>
  <si>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</si>
  <si>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</si>
  <si>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</si>
  <si>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</si>
  <si>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</si>
  <si>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</si>
  <si>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</si>
  <si>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</si>
  <si>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</si>
  <si>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</si>
  <si>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</si>
  <si>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</si>
  <si>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</si>
  <si>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</si>
  <si>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</si>
  <si>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</si>
  <si>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</si>
  <si>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</si>
  <si>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</si>
  <si>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</si>
  <si>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</si>
  <si>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</si>
  <si>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</si>
  <si>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</si>
  <si>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</si>
  <si>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</si>
  <si>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</si>
  <si>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</si>
  <si>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</si>
  <si>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</si>
  <si>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</si>
  <si>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</si>
  <si>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</si>
  <si>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</si>
  <si>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</si>
  <si>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</si>
  <si>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</si>
  <si>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</si>
  <si>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</si>
  <si>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</si>
  <si>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</si>
  <si>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</si>
  <si>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</si>
  <si>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</si>
  <si>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</si>
  <si>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</si>
  <si>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</si>
  <si>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</si>
  <si>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</si>
  <si>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</si>
  <si>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</si>
  <si>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</si>
  <si>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</si>
  <si>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</si>
  <si>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</si>
  <si>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</si>
  <si>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</si>
  <si>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</si>
  <si>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</si>
  <si>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</si>
  <si>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</si>
  <si>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</si>
  <si>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</si>
  <si>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</si>
  <si>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</si>
  <si>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</si>
  <si>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</si>
  <si>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</si>
  <si>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</si>
  <si>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</si>
  <si>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</si>
  <si>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</si>
  <si>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</si>
  <si>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</si>
  <si>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</si>
  <si>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</si>
  <si>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</si>
  <si>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</si>
  <si>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</si>
  <si>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</si>
  <si>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</si>
  <si>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</si>
  <si>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</si>
  <si>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</si>
  <si>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</si>
  <si>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</si>
  <si>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</si>
  <si>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</si>
  <si>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</si>
  <si>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</si>
  <si>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</si>
  <si>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</si>
  <si>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</si>
  <si>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</si>
  <si>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</si>
  <si>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</si>
  <si>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</si>
  <si>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</si>
  <si>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</si>
  <si>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</si>
  <si>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</si>
  <si>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</si>
  <si>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</si>
  <si>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</si>
  <si>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</si>
  <si>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</si>
  <si>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</si>
  <si>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</si>
  <si>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</si>
  <si>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</si>
  <si>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</si>
  <si>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</si>
  <si>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</si>
  <si>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</si>
  <si>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</si>
  <si>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</si>
  <si>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</si>
  <si>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</si>
  <si>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</si>
  <si>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</si>
  <si>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</si>
  <si>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</si>
  <si>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</si>
  <si>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</si>
  <si>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</si>
  <si>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</si>
  <si>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</si>
  <si>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</si>
  <si>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</si>
  <si>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</si>
  <si>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</si>
  <si>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</si>
  <si>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</si>
  <si>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</si>
  <si>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</si>
  <si>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</si>
  <si>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</si>
  <si>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</si>
  <si>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</si>
  <si>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</si>
  <si>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</si>
  <si>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</si>
  <si>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</si>
  <si>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</si>
  <si>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</si>
  <si>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</si>
  <si>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</si>
  <si>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</si>
  <si>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</si>
  <si>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</si>
  <si>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</si>
  <si>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</si>
  <si>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</si>
  <si>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</si>
  <si>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</si>
  <si>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</si>
  <si>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</si>
  <si>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</si>
  <si>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</si>
  <si>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</si>
  <si>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</si>
  <si>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</si>
  <si>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</si>
  <si>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</si>
  <si>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</si>
  <si>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</si>
  <si>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</si>
  <si>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</si>
  <si>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</si>
  <si>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</si>
  <si>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</si>
  <si>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</si>
  <si>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</si>
  <si>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</si>
  <si>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</si>
  <si>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</si>
  <si>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</si>
  <si>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</si>
  <si>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</si>
  <si>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</si>
  <si>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</si>
  <si>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</si>
  <si>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</si>
  <si>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</si>
  <si>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</si>
  <si>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</si>
  <si>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</si>
  <si>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</si>
  <si>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</si>
  <si>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</si>
  <si>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</si>
  <si>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</si>
  <si>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</si>
  <si>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</si>
  <si>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</si>
  <si>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</si>
  <si>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</si>
  <si>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</si>
  <si>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</si>
  <si>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</si>
  <si>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</si>
  <si>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</si>
  <si>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</si>
  <si>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</si>
  <si>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</si>
  <si>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</si>
  <si>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</si>
  <si>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</si>
  <si>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</si>
  <si>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</si>
  <si>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</si>
  <si>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</si>
  <si>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</si>
  <si>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</si>
  <si>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</si>
  <si>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</si>
  <si>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</si>
  <si>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</si>
  <si>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</si>
  <si>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</si>
  <si>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</si>
  <si>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</si>
  <si>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</si>
  <si>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</si>
  <si>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</si>
  <si>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</si>
  <si>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</si>
  <si>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</si>
  <si>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</si>
  <si>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</si>
  <si>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</si>
  <si>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</si>
  <si>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</si>
  <si>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</si>
  <si>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</si>
  <si>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</si>
  <si>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</si>
  <si>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</si>
  <si>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</si>
  <si>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</si>
  <si>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</si>
  <si>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</si>
  <si>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</si>
  <si>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</si>
  <si>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</si>
  <si>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</si>
  <si>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</si>
  <si>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</si>
  <si>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</si>
  <si>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</si>
  <si>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</si>
  <si>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</si>
  <si>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</si>
  <si>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</si>
  <si>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</si>
  <si>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</si>
  <si>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</si>
  <si>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</si>
  <si>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</si>
  <si>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</si>
  <si>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</si>
  <si>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</si>
  <si>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</si>
  <si>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</si>
  <si>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</si>
  <si>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</si>
  <si>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</si>
  <si>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</si>
  <si>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</si>
  <si>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</si>
  <si>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</si>
  <si>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</si>
  <si>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</si>
  <si>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</si>
  <si>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</si>
  <si>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</si>
  <si>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</si>
  <si>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</si>
  <si>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</si>
  <si>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</si>
  <si>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</si>
  <si>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</si>
  <si>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</si>
  <si>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</si>
  <si>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</si>
  <si>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</si>
  <si>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</si>
  <si>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</si>
  <si>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</si>
  <si>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</si>
  <si>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</si>
  <si>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</si>
  <si>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</si>
  <si>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</si>
  <si>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</si>
  <si>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</si>
  <si>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</si>
  <si>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</si>
  <si>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</si>
  <si>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</si>
  <si>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</si>
  <si>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</si>
  <si>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</si>
  <si>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</si>
  <si>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</si>
  <si>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</si>
  <si>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</si>
  <si>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</si>
  <si>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</si>
  <si>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</si>
  <si>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</si>
  <si>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</si>
  <si>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</si>
  <si>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</si>
  <si>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</si>
  <si>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</si>
  <si>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</si>
  <si>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</si>
  <si>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</si>
  <si>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</si>
  <si>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</si>
  <si>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</si>
  <si>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</si>
  <si>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</si>
  <si>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</si>
  <si>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</si>
  <si>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</si>
  <si>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</si>
  <si>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</si>
  <si>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</si>
  <si>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</si>
  <si>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</si>
  <si>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</si>
  <si>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</si>
  <si>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</si>
  <si>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</si>
  <si>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</si>
  <si>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</si>
  <si>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</si>
  <si>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</si>
  <si>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</si>
  <si>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</si>
  <si>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</si>
  <si>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</si>
  <si>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</si>
  <si>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</si>
  <si>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</si>
  <si>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</si>
  <si>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</si>
  <si>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</si>
  <si>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</si>
  <si>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</si>
  <si>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</si>
  <si>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</si>
  <si>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</si>
  <si>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</si>
  <si>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</si>
  <si>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</si>
  <si>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</si>
  <si>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</si>
  <si>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</si>
  <si>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</si>
  <si>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</si>
  <si>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</si>
  <si>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</si>
  <si>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</si>
  <si>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</si>
  <si>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</si>
  <si>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</si>
  <si>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</si>
  <si>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</si>
  <si>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</si>
  <si>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</si>
  <si>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</si>
  <si>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</si>
  <si>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</si>
  <si>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</si>
  <si>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</si>
  <si>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</si>
  <si>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</si>
  <si>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</si>
  <si>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</si>
  <si>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</si>
  <si>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</si>
  <si>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</si>
  <si>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</si>
  <si>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</si>
  <si>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</si>
  <si>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</si>
  <si>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</si>
  <si>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</si>
  <si>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</si>
  <si>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</si>
  <si>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</si>
  <si>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</si>
  <si>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</si>
  <si>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</si>
  <si>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</si>
  <si>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</si>
  <si>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</si>
  <si>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</si>
  <si>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</si>
  <si>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</si>
  <si>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</si>
  <si>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</si>
  <si>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</si>
  <si>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</si>
  <si>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</si>
  <si>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</si>
  <si>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</si>
  <si>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</si>
  <si>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</si>
  <si>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</si>
  <si>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</si>
  <si>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</si>
  <si>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</si>
  <si>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</si>
  <si>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</si>
  <si>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</si>
  <si>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</si>
  <si>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</si>
  <si>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</si>
  <si>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</si>
  <si>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</si>
  <si>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</si>
  <si>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</si>
  <si>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</si>
  <si>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</si>
  <si>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</si>
  <si>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</si>
  <si>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</si>
  <si>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</si>
  <si>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</si>
  <si>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</si>
  <si>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</si>
  <si>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</si>
  <si>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</si>
  <si>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</si>
  <si>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</si>
  <si>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</si>
  <si>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</si>
  <si>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</si>
  <si>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</si>
  <si>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</si>
  <si>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</si>
  <si>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</si>
  <si>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</si>
  <si>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</si>
  <si>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</si>
  <si>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</si>
  <si>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</si>
  <si>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</si>
  <si>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</si>
  <si>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</si>
  <si>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</si>
  <si>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</si>
  <si>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</si>
  <si>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</si>
  <si>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</si>
  <si>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</si>
  <si>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</si>
  <si>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</si>
  <si>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</si>
  <si>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</si>
  <si>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</si>
  <si>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</si>
  <si>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</si>
  <si>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</si>
  <si>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</si>
  <si>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</si>
  <si>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</si>
  <si>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</si>
  <si>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</si>
  <si>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</si>
  <si>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</si>
  <si>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</si>
  <si>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</si>
  <si>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</si>
  <si>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</si>
  <si>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</si>
  <si>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</si>
  <si>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</si>
  <si>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</si>
  <si>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</si>
  <si>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</si>
  <si>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</si>
  <si>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</si>
  <si>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</si>
  <si>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</si>
  <si>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</si>
  <si>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</si>
  <si>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</si>
  <si>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</si>
  <si>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</si>
  <si>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</si>
  <si>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</si>
  <si>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</si>
  <si>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</si>
  <si>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</si>
  <si>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</si>
  <si>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</si>
  <si>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</si>
  <si>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</si>
  <si>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</si>
  <si>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</si>
  <si>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</si>
  <si>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</si>
  <si>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</si>
  <si>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</si>
  <si>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</si>
  <si>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</si>
  <si>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</si>
  <si>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</si>
  <si>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</si>
  <si>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</si>
  <si>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</si>
  <si>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</si>
  <si>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</si>
  <si>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</si>
  <si>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</si>
  <si>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</si>
  <si>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</si>
  <si>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</si>
  <si>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</si>
  <si>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</si>
  <si>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</si>
  <si>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</si>
  <si>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</si>
  <si>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</si>
  <si>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</si>
  <si>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</si>
  <si>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</si>
  <si>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</si>
  <si>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</si>
  <si>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</si>
  <si>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</si>
  <si>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</si>
  <si>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</si>
  <si>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</si>
  <si>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</si>
  <si>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</si>
  <si>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</si>
  <si>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</si>
  <si>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</si>
  <si>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</si>
  <si>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</si>
  <si>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</si>
  <si>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</si>
  <si>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</si>
  <si>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</si>
  <si>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</si>
  <si>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</si>
  <si>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</si>
  <si>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</si>
  <si>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</si>
  <si>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</si>
  <si>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</si>
  <si>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</si>
  <si>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</si>
  <si>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</si>
  <si>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</si>
  <si>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</si>
  <si>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</si>
  <si>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</si>
  <si>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</si>
  <si>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</si>
  <si>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</si>
  <si>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</si>
  <si>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</si>
  <si>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</si>
  <si>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</si>
  <si>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</si>
  <si>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</si>
  <si>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</si>
  <si>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</si>
  <si>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</si>
  <si>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</si>
  <si>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</si>
  <si>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</si>
  <si>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</si>
  <si>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</si>
  <si>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</si>
  <si>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</si>
  <si>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</si>
  <si>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</si>
  <si>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</si>
  <si>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</si>
  <si>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</si>
  <si>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</si>
  <si>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</si>
  <si>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</si>
  <si>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</si>
  <si>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</si>
  <si>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</si>
  <si>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</si>
  <si>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</si>
  <si>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</si>
  <si>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</si>
  <si>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</si>
  <si>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</si>
  <si>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</si>
  <si>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</si>
  <si>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</si>
  <si>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</si>
  <si>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</si>
  <si>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</si>
  <si>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</si>
  <si>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</si>
  <si>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</si>
  <si>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</si>
  <si>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</si>
  <si>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</si>
  <si>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</si>
  <si>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</si>
  <si>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</si>
  <si>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</si>
  <si>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</si>
  <si>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</si>
  <si>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</si>
  <si>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</si>
  <si>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</si>
  <si>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</si>
  <si>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</si>
  <si>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</si>
  <si>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</si>
  <si>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</si>
  <si>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</si>
  <si>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</si>
  <si>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</si>
  <si>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</si>
  <si>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</si>
  <si>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</si>
  <si>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</si>
  <si>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</si>
  <si>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</si>
  <si>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</si>
  <si>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</si>
  <si>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</si>
  <si>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</si>
  <si>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</si>
  <si>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</si>
  <si>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</si>
  <si>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</si>
  <si>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</si>
  <si>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</si>
  <si>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</si>
  <si>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</si>
  <si>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</si>
  <si>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</si>
  <si>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</si>
  <si>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</si>
  <si>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</si>
  <si>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</si>
  <si>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</si>
  <si>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</si>
  <si>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</si>
  <si>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</si>
  <si>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</si>
  <si>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</si>
  <si>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</si>
  <si>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</si>
  <si>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</si>
  <si>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</si>
  <si>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</si>
  <si>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</si>
  <si>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</si>
  <si>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</si>
  <si>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</si>
  <si>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</si>
  <si>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</si>
  <si>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</si>
  <si>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</si>
  <si>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</si>
  <si>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</si>
  <si>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</si>
  <si>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</si>
  <si>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</si>
  <si>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</si>
  <si>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</si>
  <si>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</si>
  <si>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</si>
  <si>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</si>
  <si>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</si>
  <si>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</si>
  <si>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</si>
  <si>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</si>
  <si>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</si>
  <si>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</si>
  <si>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</si>
  <si>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</si>
  <si>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</si>
  <si>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</si>
  <si>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</si>
  <si>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</si>
  <si>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</si>
  <si>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</si>
  <si>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</si>
  <si>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</si>
  <si>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</si>
  <si>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</si>
  <si>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</si>
  <si>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</si>
  <si>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</si>
  <si>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</si>
  <si>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</si>
  <si>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</si>
  <si>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</si>
  <si>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</si>
  <si>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</si>
  <si>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</si>
  <si>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</si>
  <si>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</si>
  <si>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</si>
  <si>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</si>
  <si>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</si>
  <si>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</si>
  <si>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</si>
  <si>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</si>
  <si>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</si>
  <si>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</si>
  <si>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</si>
  <si>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</si>
  <si>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</si>
  <si>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</si>
  <si>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</si>
  <si>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</si>
  <si>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</si>
  <si>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</si>
  <si>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</si>
  <si>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</si>
  <si>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</si>
  <si>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</si>
  <si>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</si>
  <si>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</si>
  <si>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</si>
  <si>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</si>
  <si>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</si>
  <si>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</si>
  <si>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</si>
  <si>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</si>
  <si>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</si>
  <si>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</si>
  <si>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</si>
  <si>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</si>
  <si>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</si>
  <si>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</si>
  <si>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</si>
  <si>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</si>
  <si>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</si>
  <si>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</si>
  <si>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</si>
  <si>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</si>
  <si>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</si>
  <si>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</si>
  <si>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</si>
  <si>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</si>
  <si>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</si>
  <si>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</si>
  <si>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</si>
  <si>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</si>
  <si>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</si>
  <si>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</si>
  <si>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</si>
  <si>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</si>
  <si>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</si>
  <si>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</si>
  <si>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</si>
  <si>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</si>
  <si>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</si>
  <si>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</si>
  <si>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</si>
  <si>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</si>
  <si>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</si>
  <si>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</si>
  <si>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</si>
  <si>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</si>
  <si>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</si>
  <si>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</si>
  <si>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</si>
  <si>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</si>
  <si>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</si>
  <si>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</si>
  <si>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</si>
  <si>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</si>
  <si>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</si>
  <si>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</si>
  <si>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</si>
  <si>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</si>
  <si>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</si>
  <si>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</si>
  <si>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</si>
  <si>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</si>
  <si>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</si>
  <si>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</si>
  <si>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</si>
  <si>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</si>
  <si>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</si>
  <si>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</si>
  <si>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</si>
  <si>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</si>
  <si>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</si>
  <si>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</si>
  <si>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</si>
  <si>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</si>
  <si>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</si>
  <si>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</si>
  <si>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</si>
  <si>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</si>
  <si>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</si>
  <si>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</si>
  <si>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</si>
  <si>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</si>
  <si>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</si>
  <si>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</si>
  <si>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</si>
  <si>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</si>
  <si>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</si>
  <si>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</si>
  <si>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</si>
  <si>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</si>
  <si>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</si>
  <si>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</si>
  <si>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</si>
  <si>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</si>
  <si>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</si>
  <si>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</si>
  <si>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</si>
  <si>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</si>
  <si>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</si>
  <si>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</si>
  <si>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</si>
  <si>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</si>
  <si>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</si>
  <si>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</si>
  <si>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</si>
  <si>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</si>
  <si>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</si>
  <si>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</si>
  <si>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</si>
  <si>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</si>
  <si>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</si>
  <si>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</si>
  <si>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</si>
  <si>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</si>
  <si>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</si>
  <si>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</si>
  <si>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</si>
  <si>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</si>
  <si>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</si>
  <si>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</si>
  <si>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</si>
  <si>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</si>
  <si>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</si>
  <si>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</si>
  <si>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</si>
  <si>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</si>
  <si>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</si>
  <si>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</si>
  <si>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</si>
  <si>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</si>
  <si>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</si>
  <si>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</si>
  <si>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</si>
  <si>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</si>
  <si>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</si>
  <si>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</si>
  <si>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</si>
  <si>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</si>
  <si>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</si>
  <si>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</si>
  <si>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</si>
  <si>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</si>
  <si>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</si>
  <si>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</si>
  <si>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</si>
  <si>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</si>
  <si>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</si>
  <si>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</si>
  <si>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</si>
  <si>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</si>
  <si>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</si>
  <si>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</si>
  <si>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</si>
  <si>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</si>
  <si>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</si>
  <si>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</si>
  <si>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</si>
  <si>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</si>
  <si>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</si>
  <si>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</si>
  <si>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</si>
  <si>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</si>
  <si>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</si>
  <si>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</si>
  <si>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</si>
  <si>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</si>
  <si>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</si>
  <si>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</si>
  <si>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</si>
  <si>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</si>
  <si>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</si>
  <si>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</si>
  <si>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</si>
  <si>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</si>
  <si>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</si>
  <si>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</si>
  <si>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</si>
  <si>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</si>
  <si>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</si>
  <si>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</si>
  <si>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</si>
  <si>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</si>
  <si>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</si>
  <si>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</si>
  <si>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</si>
  <si>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</si>
  <si>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</si>
  <si>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</si>
  <si>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</si>
  <si>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</si>
  <si>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</si>
  <si>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</si>
  <si>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</si>
  <si>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</si>
  <si>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</si>
  <si>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</si>
  <si>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</si>
  <si>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</si>
  <si>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</si>
  <si>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</si>
  <si>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</si>
  <si>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</si>
  <si>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</si>
  <si>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</si>
  <si>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</si>
  <si>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</si>
  <si>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</si>
  <si>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</si>
  <si>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</si>
  <si>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</si>
  <si>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</si>
  <si>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</si>
  <si>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</si>
  <si>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</si>
  <si>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</si>
  <si>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</si>
  <si>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</si>
  <si>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</si>
  <si>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</si>
  <si>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</si>
  <si>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</si>
  <si>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</si>
  <si>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</si>
  <si>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</si>
  <si>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</si>
  <si>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</si>
  <si>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</si>
  <si>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</si>
  <si>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</si>
  <si>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</si>
  <si>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</si>
  <si>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</si>
  <si>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</si>
  <si>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</si>
  <si>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</si>
  <si>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</si>
  <si>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</si>
  <si>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</si>
  <si>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</si>
  <si>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</si>
  <si>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</si>
  <si>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</si>
  <si>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</si>
  <si>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</si>
  <si>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</si>
  <si>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</si>
  <si>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</si>
  <si>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</si>
  <si>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</si>
  <si>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</si>
  <si>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</si>
  <si>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</si>
  <si>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</si>
  <si>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</si>
  <si>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</si>
  <si>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</si>
  <si>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</si>
  <si>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</si>
  <si>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</si>
  <si>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</si>
  <si>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</si>
  <si>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</si>
  <si>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</si>
  <si>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</si>
  <si>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</si>
  <si>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</si>
  <si>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</si>
  <si>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</si>
  <si>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</si>
  <si>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</si>
  <si>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</si>
  <si>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</si>
  <si>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</si>
  <si>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</si>
  <si>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</si>
  <si>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</si>
  <si>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</si>
  <si>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</si>
  <si>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</si>
  <si>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</si>
  <si>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</si>
  <si>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</si>
  <si>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</si>
  <si>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</si>
  <si>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</si>
  <si>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</si>
  <si>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</si>
  <si>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</si>
  <si>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</si>
  <si>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</si>
  <si>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</si>
  <si>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</si>
  <si>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</si>
  <si>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</si>
  <si>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</si>
  <si>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</si>
  <si>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</si>
  <si>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</si>
  <si>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</si>
  <si>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</si>
  <si>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</si>
  <si>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</si>
  <si>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</si>
  <si>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</si>
  <si>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</si>
  <si>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</si>
  <si>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</si>
  <si>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</si>
  <si>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</si>
  <si>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</si>
  <si>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</si>
  <si>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</si>
  <si>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</si>
  <si>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</si>
  <si>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</si>
  <si>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</si>
  <si>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</si>
  <si>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</si>
  <si>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</si>
  <si>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</si>
  <si>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</si>
  <si>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</si>
  <si>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</si>
  <si>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</si>
  <si>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</si>
  <si>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</si>
  <si>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</si>
  <si>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</si>
  <si>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</si>
  <si>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</si>
  <si>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</si>
  <si>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</si>
  <si>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</si>
  <si>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</si>
  <si>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</si>
  <si>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</si>
  <si>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</si>
  <si>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</si>
  <si>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</si>
  <si>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</si>
  <si>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</si>
  <si>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</si>
  <si>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</si>
  <si>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</si>
  <si>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</si>
  <si>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</si>
  <si>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</si>
  <si>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</si>
  <si>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</si>
  <si>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</si>
  <si>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</si>
  <si>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</si>
  <si>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</si>
  <si>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</si>
  <si>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</si>
  <si>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</si>
  <si>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</si>
  <si>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</si>
  <si>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</si>
  <si>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</si>
  <si>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</si>
  <si>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</si>
  <si>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</si>
  <si>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</si>
  <si>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</si>
  <si>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</si>
  <si>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</si>
  <si>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</si>
  <si>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</si>
  <si>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</si>
  <si>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</si>
  <si>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</si>
  <si>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</si>
  <si>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</si>
  <si>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</si>
  <si>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</si>
  <si>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</si>
  <si>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</si>
  <si>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</si>
  <si>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</si>
  <si>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</si>
  <si>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</si>
  <si>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</si>
  <si>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</si>
  <si>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</si>
  <si>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</si>
  <si>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</si>
  <si>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</si>
  <si>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</si>
  <si>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</si>
  <si>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</si>
  <si>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</si>
  <si>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</si>
  <si>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</si>
  <si>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</si>
  <si>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</si>
  <si>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</si>
  <si>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</si>
  <si>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</si>
  <si>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</si>
  <si>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</si>
  <si>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</si>
  <si>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</si>
  <si>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</si>
  <si>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</si>
  <si>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</si>
  <si>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</si>
  <si>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</si>
  <si>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</si>
  <si>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</si>
  <si>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</si>
  <si>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</si>
  <si>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</si>
  <si>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</si>
  <si>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</si>
  <si>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</si>
  <si>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</si>
  <si>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</si>
  <si>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</si>
  <si>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</si>
  <si>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</si>
  <si>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</si>
  <si>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</si>
  <si>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</si>
  <si>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</si>
  <si>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</si>
  <si>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</si>
  <si>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</si>
  <si>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</si>
  <si>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</si>
  <si>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</si>
  <si>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</si>
  <si>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</si>
  <si>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</si>
  <si>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</si>
  <si>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</si>
  <si>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</si>
  <si>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</si>
  <si>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</si>
  <si>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</si>
  <si>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</si>
  <si>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</si>
  <si>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</si>
  <si>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</si>
  <si>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</si>
  <si>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</si>
  <si>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</si>
  <si>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</si>
  <si>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</si>
  <si>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</si>
  <si>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</si>
  <si>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</si>
  <si>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</si>
  <si>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</si>
  <si>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</si>
  <si>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</si>
  <si>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</si>
  <si>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</si>
  <si>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</si>
  <si>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</si>
  <si>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</si>
  <si>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</si>
  <si>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</si>
  <si>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</si>
  <si>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</si>
  <si>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</si>
  <si>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</si>
  <si>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</si>
  <si>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</si>
  <si>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</si>
  <si>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</si>
  <si>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</si>
  <si>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</si>
  <si>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</si>
  <si>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</si>
  <si>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</si>
  <si>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</si>
  <si>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</si>
  <si>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</si>
  <si>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</si>
  <si>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</si>
  <si>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</si>
  <si>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</si>
  <si>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</si>
  <si>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</si>
  <si>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</si>
  <si>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</si>
  <si>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</si>
  <si>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</si>
  <si>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</si>
  <si>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</si>
  <si>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</si>
  <si>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</si>
  <si>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</si>
  <si>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</si>
  <si>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</si>
  <si>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</si>
  <si>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</si>
  <si>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</si>
  <si>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</si>
  <si>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</si>
  <si>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</si>
  <si>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</si>
  <si>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</si>
  <si>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</si>
  <si>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</si>
  <si>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</si>
  <si>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</si>
  <si>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</si>
  <si>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</si>
  <si>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</si>
  <si>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</si>
  <si>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</si>
  <si>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</si>
  <si>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</si>
  <si>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</si>
  <si>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</si>
  <si>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</si>
  <si>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</si>
  <si>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</si>
  <si>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</si>
  <si>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</si>
  <si>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</si>
  <si>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</si>
  <si>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</si>
  <si>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</si>
  <si>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</si>
  <si>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</si>
  <si>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</si>
  <si>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</si>
  <si>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</si>
  <si>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</si>
  <si>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</si>
  <si>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</si>
  <si>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</si>
  <si>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</si>
  <si>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</si>
  <si>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</si>
  <si>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</si>
  <si>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</si>
  <si>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</si>
  <si>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</si>
  <si>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</si>
  <si>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</si>
  <si>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</si>
  <si>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</si>
  <si>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</si>
  <si>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</si>
  <si>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</si>
  <si>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</si>
  <si>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</si>
  <si>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</si>
  <si>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</si>
  <si>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</si>
  <si>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</si>
  <si>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</si>
  <si>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</si>
  <si>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</si>
  <si>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</si>
  <si>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</si>
  <si>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</si>
  <si>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</si>
  <si>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</si>
  <si>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</si>
  <si>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</si>
  <si>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</si>
  <si>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</si>
  <si>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</si>
  <si>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</si>
  <si>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</si>
  <si>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</si>
  <si>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</si>
  <si>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</si>
  <si>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</si>
  <si>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</si>
  <si>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</si>
  <si>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</si>
  <si>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</si>
  <si>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</si>
  <si>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</si>
  <si>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</si>
  <si>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</si>
  <si>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</si>
  <si>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</si>
  <si>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</si>
  <si>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</si>
  <si>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</si>
  <si>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</si>
  <si>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</si>
  <si>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</si>
  <si>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</si>
  <si>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</si>
  <si>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</si>
  <si>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</si>
  <si>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</si>
  <si>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</si>
  <si>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</si>
  <si>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</si>
  <si>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</si>
  <si>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</si>
  <si>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</si>
  <si>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</si>
  <si>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</si>
  <si>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</si>
  <si>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</si>
  <si>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</si>
  <si>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</si>
  <si>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</si>
  <si>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</si>
  <si>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</si>
  <si>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</si>
  <si>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</si>
  <si>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</si>
  <si>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</si>
  <si>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</si>
  <si>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</si>
  <si>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</si>
  <si>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</si>
  <si>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</si>
  <si>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</si>
  <si>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</si>
  <si>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</si>
  <si>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</si>
  <si>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</si>
  <si>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</si>
  <si>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</si>
  <si>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</si>
  <si>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</si>
  <si>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</si>
  <si>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</si>
  <si>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</si>
  <si>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</si>
  <si>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</si>
  <si>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</si>
  <si>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</si>
  <si>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</si>
  <si>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</si>
  <si>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</si>
  <si>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</si>
  <si>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</si>
  <si>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</si>
  <si>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</si>
  <si>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</si>
  <si>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</si>
  <si>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</si>
  <si>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</si>
  <si>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</si>
  <si>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</si>
  <si>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</si>
  <si>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</si>
  <si>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</si>
  <si>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</si>
  <si>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</si>
  <si>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</si>
  <si>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</si>
  <si>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</si>
  <si>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</si>
  <si>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</si>
  <si>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</si>
  <si>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</si>
  <si>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</si>
  <si>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</si>
  <si>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</si>
  <si>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</si>
  <si>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</si>
  <si>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</si>
  <si>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</si>
  <si>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</si>
  <si>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</si>
  <si>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</si>
  <si>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</si>
  <si>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</si>
  <si>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</si>
  <si>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</si>
  <si>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</si>
  <si>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</si>
  <si>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</si>
  <si>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</si>
  <si>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</si>
  <si>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</si>
  <si>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</si>
  <si>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</si>
  <si>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</si>
  <si>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</si>
  <si>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</si>
  <si>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</si>
  <si>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</si>
  <si>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</si>
  <si>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</si>
  <si>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</si>
  <si>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</si>
  <si>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</si>
  <si>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</si>
  <si>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</si>
  <si>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</si>
  <si>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</si>
  <si>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</si>
  <si>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</si>
  <si>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</si>
  <si>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</si>
  <si>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</si>
  <si>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</si>
  <si>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</si>
  <si>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</si>
  <si>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</si>
  <si>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</si>
  <si>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</si>
  <si>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</si>
  <si>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</si>
  <si>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</si>
  <si>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</si>
  <si>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</si>
  <si>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</si>
  <si>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</si>
  <si>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</si>
  <si>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</si>
  <si>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</si>
  <si>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</si>
  <si>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</si>
  <si>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</si>
  <si>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</si>
  <si>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</si>
  <si>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</si>
  <si>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</si>
  <si>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</si>
  <si>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</si>
  <si>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</si>
  <si>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</si>
  <si>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</si>
  <si>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</si>
  <si>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</si>
  <si>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</si>
  <si>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</si>
  <si>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</si>
  <si>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</si>
  <si>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</si>
  <si>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</si>
  <si>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</si>
  <si>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</si>
  <si>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</si>
  <si>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</si>
  <si>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</si>
  <si>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</si>
  <si>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</si>
  <si>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</si>
  <si>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</si>
  <si>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</si>
  <si>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</si>
  <si>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</si>
  <si>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</si>
  <si>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</si>
  <si>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</si>
  <si>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</si>
  <si>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</si>
  <si>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</si>
  <si>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</si>
  <si>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</si>
  <si>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</si>
  <si>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</si>
  <si>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</si>
  <si>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</si>
  <si>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</si>
  <si>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</si>
  <si>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</si>
  <si>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</si>
  <si>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</si>
  <si>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</si>
  <si>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</si>
  <si>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</si>
  <si>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</si>
  <si>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</si>
  <si>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</si>
  <si>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</si>
  <si>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</si>
  <si>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</si>
  <si>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</si>
  <si>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</si>
  <si>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</si>
  <si>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</si>
  <si>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</si>
  <si>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</si>
  <si>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</si>
  <si>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</si>
  <si>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</si>
  <si>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</si>
  <si>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</si>
  <si>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</si>
  <si>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</si>
  <si>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</si>
  <si>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</si>
  <si>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</si>
  <si>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</si>
  <si>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</si>
  <si>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</si>
  <si>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</si>
  <si>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</si>
  <si>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</si>
  <si>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</si>
  <si>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</si>
  <si>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</si>
  <si>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</si>
  <si>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</si>
  <si>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</si>
  <si>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</si>
  <si>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</si>
  <si>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</si>
  <si>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</si>
  <si>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</si>
  <si>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</si>
  <si>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</si>
  <si>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</si>
  <si>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</si>
  <si>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</si>
  <si>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</si>
  <si>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</si>
  <si>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</si>
  <si>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</si>
  <si>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</si>
  <si>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</si>
  <si>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</si>
  <si>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</si>
  <si>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</si>
  <si>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</si>
  <si>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</si>
  <si>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</si>
  <si>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</si>
  <si>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</si>
  <si>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</si>
  <si>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</si>
  <si>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</si>
  <si>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</si>
  <si>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</si>
  <si>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</si>
  <si>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</si>
  <si>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</si>
  <si>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</si>
  <si>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</si>
  <si>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</si>
  <si>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</si>
  <si>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</si>
  <si>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</si>
  <si>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</si>
  <si>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</si>
  <si>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</si>
  <si>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</si>
  <si>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</si>
  <si>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</si>
  <si>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</si>
  <si>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</si>
  <si>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</si>
  <si>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</si>
  <si>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</si>
  <si>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</si>
  <si>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</si>
  <si>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</si>
  <si>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</si>
  <si>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</si>
  <si>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</si>
  <si>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</si>
  <si>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</si>
  <si>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</si>
  <si>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</si>
  <si>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</si>
  <si>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</si>
  <si>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</si>
  <si>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</si>
  <si>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</si>
  <si>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</si>
  <si>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</si>
  <si>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</si>
  <si>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</si>
  <si>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</si>
  <si>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</si>
  <si>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</si>
  <si>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</si>
  <si>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</si>
  <si>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</si>
  <si>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</si>
  <si>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</si>
  <si>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</si>
  <si>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</si>
  <si>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</si>
  <si>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</si>
  <si>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</si>
  <si>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</si>
  <si>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</si>
  <si>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</si>
  <si>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</si>
  <si>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</si>
  <si>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</si>
  <si>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</si>
  <si>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</si>
  <si>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</si>
  <si>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</si>
  <si>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</si>
  <si>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</si>
  <si>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</si>
  <si>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</si>
  <si>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</si>
  <si>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</si>
  <si>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</si>
  <si>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</si>
  <si>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</si>
  <si>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</si>
  <si>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</si>
  <si>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</si>
  <si>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</si>
  <si>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</si>
  <si>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</si>
  <si>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</si>
  <si>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</si>
  <si>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</si>
  <si>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</si>
  <si>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</si>
  <si>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</si>
  <si>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</si>
  <si>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</si>
  <si>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</si>
  <si>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</si>
  <si>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</si>
  <si>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</si>
  <si>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</si>
  <si>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</si>
  <si>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</si>
  <si>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</si>
  <si>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</si>
  <si>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</si>
  <si>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</si>
  <si>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</si>
  <si>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</si>
  <si>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</si>
  <si>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</si>
  <si>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</si>
  <si>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</si>
  <si>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</si>
  <si>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</si>
  <si>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</si>
  <si>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</si>
  <si>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</si>
  <si>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</si>
  <si>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</si>
  <si>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</si>
  <si>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</si>
  <si>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</si>
  <si>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</si>
  <si>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</si>
  <si>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</si>
  <si>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</si>
  <si>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</si>
  <si>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</si>
  <si>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</si>
  <si>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</si>
  <si>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</si>
  <si>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</si>
  <si>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</si>
  <si>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</si>
  <si>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</si>
  <si>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</si>
  <si>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</si>
  <si>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</si>
  <si>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</si>
  <si>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</si>
  <si>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</si>
  <si>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</si>
  <si>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</si>
  <si>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</si>
  <si>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</si>
  <si>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</si>
  <si>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</si>
  <si>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</si>
  <si>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</si>
  <si>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</si>
  <si>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</si>
  <si>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</si>
  <si>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</si>
  <si>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</si>
  <si>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</si>
  <si>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</si>
  <si>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</si>
  <si>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</si>
  <si>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</si>
  <si>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</si>
  <si>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</si>
  <si>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</si>
  <si>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</si>
  <si>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</si>
  <si>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</si>
  <si>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</si>
  <si>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</si>
  <si>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</si>
  <si>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</si>
  <si>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</si>
  <si>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</si>
  <si>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</si>
  <si>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</si>
  <si>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</si>
  <si>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</si>
  <si>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</si>
  <si>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</si>
  <si>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</si>
  <si>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</si>
  <si>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</si>
  <si>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</si>
  <si>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</si>
  <si>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</si>
  <si>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</si>
  <si>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</si>
  <si>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</si>
  <si>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</si>
  <si>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</si>
  <si>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</si>
  <si>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</si>
  <si>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</si>
  <si>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</si>
  <si>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</si>
  <si>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</si>
  <si>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</si>
  <si>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</si>
  <si>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</si>
  <si>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</si>
  <si>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</si>
  <si>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</si>
  <si>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</si>
  <si>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</si>
  <si>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</si>
  <si>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</si>
  <si>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</si>
  <si>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</si>
  <si>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</si>
  <si>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</si>
  <si>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</si>
  <si>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</si>
  <si>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</si>
  <si>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</si>
  <si>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</si>
  <si>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</si>
  <si>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</si>
  <si>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</si>
  <si>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</si>
  <si>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</si>
  <si>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</si>
  <si>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</si>
  <si>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</si>
  <si>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</si>
  <si>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</si>
  <si>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</si>
  <si>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</si>
  <si>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</si>
  <si>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</si>
  <si>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</si>
  <si>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</si>
  <si>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</si>
  <si>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</si>
  <si>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</si>
  <si>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</si>
  <si>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</si>
  <si>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</si>
  <si>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</si>
  <si>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</si>
  <si>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</si>
  <si>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</si>
  <si>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</si>
  <si>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</si>
  <si>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</si>
  <si>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</si>
  <si>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</si>
  <si>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</si>
  <si>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</si>
  <si>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</si>
  <si>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</si>
  <si>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</si>
  <si>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</si>
  <si>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</si>
  <si>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</si>
  <si>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</si>
  <si>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</si>
  <si>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</si>
  <si>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</si>
  <si>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</si>
  <si>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</si>
  <si>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</si>
  <si>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</si>
  <si>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</si>
  <si>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</si>
  <si>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</si>
  <si>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</si>
  <si>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</si>
  <si>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</si>
  <si>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</si>
  <si>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</si>
  <si>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</si>
  <si>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</si>
  <si>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</si>
  <si>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</si>
  <si>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</si>
  <si>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</si>
  <si>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</si>
  <si>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</si>
  <si>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</si>
  <si>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</si>
  <si>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</si>
  <si>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</si>
  <si>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</si>
  <si>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</si>
  <si>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</si>
  <si>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</si>
  <si>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</si>
  <si>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</si>
  <si>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</si>
  <si>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</si>
  <si>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</si>
  <si>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</si>
  <si>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</si>
  <si>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</si>
  <si>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</si>
  <si>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</si>
  <si>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</si>
  <si>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</si>
  <si>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</si>
  <si>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</si>
  <si>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</si>
  <si>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</si>
  <si>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</si>
  <si>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</si>
  <si>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</si>
  <si>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</si>
  <si>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</si>
  <si>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</si>
  <si>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</si>
  <si>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</si>
  <si>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</si>
  <si>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</si>
  <si>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</si>
  <si>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</si>
  <si>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</si>
  <si>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</si>
  <si>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</si>
  <si>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</si>
  <si>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</si>
  <si>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</si>
  <si>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</si>
  <si>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</si>
  <si>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</si>
  <si>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</si>
  <si>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</si>
  <si>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</si>
  <si>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</si>
  <si>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</si>
  <si>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</si>
  <si>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</si>
  <si>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</si>
  <si>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</si>
  <si>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</si>
  <si>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</si>
  <si>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</si>
  <si>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</si>
  <si>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</si>
  <si>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</si>
  <si>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</si>
  <si>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</si>
  <si>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</si>
  <si>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</si>
  <si>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</si>
  <si>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</si>
  <si>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</si>
  <si>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</si>
  <si>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</si>
  <si>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</si>
  <si>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</si>
  <si>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</si>
  <si>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</si>
  <si>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</si>
  <si>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</si>
  <si>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</si>
  <si>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</si>
  <si>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</si>
  <si>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</si>
  <si>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</si>
  <si>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</si>
  <si>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</si>
  <si>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</si>
  <si>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</si>
  <si>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</si>
  <si>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</si>
  <si>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</si>
  <si>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</si>
  <si>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</si>
  <si>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</si>
  <si>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</si>
  <si>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</si>
  <si>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</si>
  <si>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</si>
  <si>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</si>
  <si>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</si>
  <si>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</si>
  <si>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</si>
  <si>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</si>
  <si>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</si>
  <si>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</si>
  <si>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</si>
  <si>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</si>
  <si>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</si>
  <si>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</si>
  <si>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</si>
  <si>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</si>
  <si>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</si>
  <si>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</si>
  <si>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</si>
  <si>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</si>
  <si>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</si>
  <si>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</si>
  <si>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</si>
  <si>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</si>
  <si>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</si>
  <si>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</si>
  <si>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</si>
  <si>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</si>
  <si>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</si>
  <si>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</si>
  <si>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</si>
  <si>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</si>
  <si>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</si>
  <si>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</si>
  <si>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</si>
  <si>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</si>
  <si>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</si>
  <si>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</si>
  <si>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</si>
  <si>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</si>
  <si>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</si>
  <si>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</si>
  <si>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</si>
  <si>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</si>
  <si>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</si>
  <si>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</si>
  <si>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</si>
  <si>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</si>
  <si>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</si>
  <si>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</si>
  <si>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</si>
  <si>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</si>
  <si>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</si>
  <si>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</si>
  <si>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</si>
  <si>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</si>
  <si>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</si>
  <si>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</si>
  <si>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</si>
  <si>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</si>
  <si>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</si>
  <si>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</si>
  <si>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</si>
  <si>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</si>
  <si>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</si>
  <si>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</si>
  <si>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</si>
  <si>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</si>
  <si>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</si>
  <si>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</si>
  <si>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</si>
  <si>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</si>
  <si>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</si>
  <si>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</si>
  <si>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</si>
  <si>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</si>
  <si>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</si>
  <si>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</si>
  <si>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</si>
  <si>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</si>
  <si>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</si>
  <si>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</si>
  <si>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</si>
  <si>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</si>
  <si>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</si>
  <si>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</si>
  <si>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</si>
  <si>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</si>
  <si>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</si>
  <si>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</si>
  <si>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</si>
  <si>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</si>
  <si>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</si>
  <si>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</si>
  <si>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</si>
  <si>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</si>
  <si>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</si>
  <si>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</si>
  <si>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</si>
  <si>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</si>
  <si>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</si>
  <si>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</si>
  <si>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</si>
  <si>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</si>
  <si>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</si>
  <si>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</si>
  <si>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</si>
  <si>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</si>
  <si>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</si>
  <si>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</si>
  <si>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</si>
  <si>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</si>
  <si>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</si>
  <si>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</si>
  <si>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</si>
  <si>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</si>
  <si>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</si>
  <si>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</si>
  <si>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</si>
  <si>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</si>
  <si>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</si>
  <si>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</si>
  <si>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</si>
  <si>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</si>
  <si>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</si>
  <si>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</si>
  <si>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</si>
  <si>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</si>
  <si>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</si>
  <si>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</si>
  <si>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</si>
  <si>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</si>
  <si>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</si>
  <si>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</si>
  <si>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</si>
  <si>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</si>
  <si>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</si>
  <si>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</si>
  <si>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</si>
  <si>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</si>
  <si>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</si>
  <si>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</si>
  <si>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</si>
  <si>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</si>
  <si>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</si>
  <si>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</si>
  <si>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</si>
  <si>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</si>
  <si>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</si>
  <si>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</si>
  <si>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</si>
  <si>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</si>
  <si>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</si>
  <si>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</si>
  <si>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</si>
  <si>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</si>
  <si>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</si>
  <si>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</si>
  <si>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</si>
  <si>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</si>
  <si>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</si>
  <si>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</si>
  <si>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</si>
  <si>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</si>
  <si>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</si>
  <si>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</si>
  <si>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</si>
  <si>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</si>
  <si>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</si>
  <si>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</si>
  <si>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</si>
  <si>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</si>
  <si>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</si>
  <si>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</si>
  <si>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</si>
  <si>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</si>
  <si>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</si>
  <si>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</si>
  <si>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</si>
  <si>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</si>
  <si>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</si>
  <si>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</si>
  <si>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</si>
  <si>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</si>
  <si>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</si>
  <si>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</si>
  <si>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</si>
  <si>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</si>
  <si>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</si>
  <si>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</si>
  <si>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</si>
  <si>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</si>
  <si>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</si>
  <si>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</si>
  <si>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</si>
  <si>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</si>
  <si>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</si>
  <si>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</si>
  <si>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</si>
  <si>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</si>
  <si>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</si>
  <si>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</si>
  <si>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</si>
  <si>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</si>
  <si>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</si>
  <si>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</si>
  <si>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</si>
  <si>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</si>
  <si>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</si>
  <si>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</si>
  <si>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</si>
  <si>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</si>
  <si>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</si>
  <si>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</si>
  <si>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</si>
  <si>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</si>
  <si>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</si>
  <si>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</si>
  <si>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</si>
  <si>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</si>
  <si>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</si>
  <si>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</si>
  <si>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</si>
  <si>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</si>
  <si>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</si>
  <si>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</si>
  <si>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</si>
  <si>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</si>
  <si>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</si>
  <si>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</si>
  <si>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</si>
  <si>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</si>
  <si>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</si>
  <si>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</si>
  <si>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</si>
  <si>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</si>
  <si>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</si>
  <si>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</si>
  <si>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</si>
  <si>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</si>
  <si>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</si>
  <si>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</si>
  <si>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</si>
  <si>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</si>
  <si>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</si>
  <si>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</si>
  <si>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</si>
  <si>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</si>
  <si>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</si>
  <si>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</si>
  <si>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</si>
  <si>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</si>
  <si>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</si>
  <si>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</si>
  <si>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</si>
  <si>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</si>
  <si>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</si>
  <si>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</si>
  <si>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</si>
  <si>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</si>
  <si>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</si>
  <si>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</si>
  <si>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</si>
  <si>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</si>
  <si>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</si>
  <si>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</si>
  <si>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</si>
  <si>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</si>
  <si>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</si>
  <si>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</si>
  <si>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</si>
  <si>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</si>
  <si>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</si>
  <si>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</si>
  <si>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</si>
  <si>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</si>
  <si>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</si>
  <si>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</si>
  <si>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</si>
  <si>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</si>
  <si>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</si>
  <si>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</si>
  <si>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</si>
  <si>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</si>
  <si>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</si>
  <si>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</si>
  <si>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</si>
  <si>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</si>
  <si>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</si>
  <si>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</si>
  <si>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</si>
  <si>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</si>
  <si>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</si>
  <si>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</si>
  <si>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</si>
  <si>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</si>
  <si>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</si>
  <si>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</si>
  <si>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</si>
  <si>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</si>
  <si>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</si>
  <si>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</si>
  <si>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</si>
  <si>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</si>
  <si>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</si>
  <si>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</si>
  <si>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</si>
  <si>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</si>
  <si>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</si>
  <si>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</si>
  <si>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</si>
  <si>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</si>
  <si>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</si>
  <si>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</si>
  <si>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</si>
  <si>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</si>
  <si>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</si>
  <si>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</si>
  <si>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</si>
  <si>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</si>
  <si>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</si>
  <si>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</si>
  <si>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</si>
  <si>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</si>
  <si>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</si>
  <si>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</si>
  <si>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</si>
  <si>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</si>
  <si>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</si>
  <si>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</si>
  <si>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</si>
  <si>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</si>
  <si>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</si>
  <si>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</si>
  <si>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</si>
  <si>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</si>
  <si>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</si>
  <si>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</si>
  <si>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</si>
  <si>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</si>
  <si>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</si>
  <si>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</si>
  <si>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</si>
  <si>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</si>
  <si>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</si>
  <si>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</si>
  <si>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</si>
  <si>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</si>
  <si>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</si>
  <si>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</si>
  <si>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</si>
  <si>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</si>
  <si>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</si>
  <si>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</si>
  <si>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</si>
  <si>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</si>
  <si>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</si>
  <si>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</si>
  <si>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</si>
  <si>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</si>
  <si>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</si>
  <si>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</si>
  <si>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</si>
  <si>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</si>
  <si>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</si>
  <si>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</si>
  <si>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</si>
  <si>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</si>
  <si>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</si>
  <si>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</si>
  <si>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</si>
  <si>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</si>
  <si>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</si>
  <si>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</si>
  <si>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</si>
  <si>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</si>
  <si>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</si>
  <si>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</si>
  <si>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</si>
  <si>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</si>
  <si>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</si>
  <si>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</si>
  <si>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</si>
  <si>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</si>
  <si>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</si>
  <si>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</si>
  <si>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</si>
  <si>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</si>
  <si>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</si>
  <si>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</si>
  <si>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</si>
  <si>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</si>
  <si>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</si>
  <si>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</si>
  <si>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</si>
  <si>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</si>
  <si>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</si>
  <si>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</si>
  <si>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</si>
  <si>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</si>
  <si>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</si>
  <si>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</si>
  <si>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</si>
  <si>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</si>
  <si>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</si>
  <si>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</si>
  <si>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</si>
  <si>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</si>
  <si>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</si>
  <si>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</si>
  <si>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</si>
  <si>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</si>
  <si>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</si>
  <si>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</si>
  <si>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</si>
  <si>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</si>
  <si>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</si>
  <si>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</si>
  <si>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</si>
  <si>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</si>
  <si>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</si>
  <si>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</si>
  <si>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</si>
  <si>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</si>
  <si>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</si>
  <si>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</si>
  <si>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</si>
  <si>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</si>
  <si>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</si>
  <si>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</si>
  <si>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</si>
  <si>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</si>
  <si>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</si>
  <si>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</si>
  <si>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</si>
  <si>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</si>
  <si>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</si>
  <si>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</si>
  <si>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</si>
  <si>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</si>
  <si>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</si>
  <si>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</si>
  <si>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</si>
  <si>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</si>
  <si>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</si>
  <si>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</si>
  <si>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</si>
  <si>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</si>
  <si>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</si>
  <si>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</si>
  <si>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</si>
  <si>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</si>
  <si>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</si>
  <si>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</si>
  <si>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</si>
  <si>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</si>
  <si>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</si>
  <si>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</si>
  <si>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</si>
  <si>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</si>
  <si>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</si>
  <si>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</si>
  <si>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</si>
  <si>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</si>
  <si>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</si>
  <si>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</si>
  <si>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</si>
  <si>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</si>
  <si>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</si>
  <si>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</si>
  <si>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</si>
  <si>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</si>
  <si>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</si>
  <si>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</si>
  <si>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</si>
  <si>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</si>
  <si>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</si>
  <si>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</si>
  <si>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</si>
  <si>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</si>
  <si>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</si>
  <si>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</si>
  <si>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</si>
  <si>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</si>
  <si>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</si>
  <si>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</si>
  <si>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</si>
  <si>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</si>
  <si>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</si>
  <si>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</si>
  <si>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</si>
  <si>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</si>
  <si>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</si>
  <si>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</si>
  <si>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</si>
  <si>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</si>
  <si>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</si>
  <si>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</si>
  <si>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</si>
  <si>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</si>
  <si>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</si>
  <si>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</si>
  <si>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</si>
  <si>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</si>
  <si>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</si>
  <si>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</si>
  <si>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</si>
  <si>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</si>
  <si>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</si>
  <si>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</si>
  <si>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</si>
  <si>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</si>
  <si>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</si>
  <si>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</si>
  <si>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</si>
  <si>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</si>
  <si>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</si>
  <si>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</si>
  <si>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</si>
  <si>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</si>
  <si>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</si>
  <si>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</si>
  <si>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</si>
  <si>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</si>
  <si>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</si>
  <si>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</si>
  <si>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</si>
  <si>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</si>
  <si>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</si>
  <si>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</si>
  <si>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</si>
  <si>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</si>
  <si>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</si>
  <si>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</si>
  <si>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</si>
  <si>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</si>
  <si>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</si>
  <si>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</si>
  <si>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</si>
  <si>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</si>
  <si>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</si>
  <si>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</si>
  <si>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</si>
  <si>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</si>
  <si>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</si>
  <si>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</si>
  <si>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</si>
  <si>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</si>
  <si>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</si>
  <si>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</si>
  <si>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</si>
  <si>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</si>
  <si>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</si>
  <si>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</si>
  <si>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</si>
  <si>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</si>
  <si>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</si>
  <si>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</si>
  <si>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</si>
  <si>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</si>
  <si>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</si>
  <si>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</si>
  <si>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</si>
  <si>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</si>
  <si>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</si>
  <si>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</si>
  <si>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</si>
  <si>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</si>
  <si>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</si>
  <si>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</si>
  <si>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</si>
  <si>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</si>
  <si>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</si>
  <si>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</si>
  <si>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</si>
  <si>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</si>
  <si>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</si>
  <si>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</si>
  <si>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</si>
  <si>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</si>
  <si>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</si>
  <si>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</si>
  <si>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</si>
  <si>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</si>
  <si>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</si>
  <si>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</si>
  <si>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</si>
  <si>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</si>
  <si>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</si>
  <si>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</si>
  <si>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</si>
  <si>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</si>
  <si>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</si>
  <si>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</si>
  <si>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</si>
  <si>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</si>
  <si>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</si>
  <si>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</si>
  <si>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</si>
  <si>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</si>
  <si>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</si>
  <si>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</si>
  <si>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</si>
  <si>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</si>
  <si>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</si>
  <si>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</si>
  <si>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</si>
  <si>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</si>
  <si>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</si>
  <si>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</si>
  <si>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</si>
  <si>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</si>
  <si>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</si>
  <si>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</si>
  <si>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</si>
  <si>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</si>
  <si>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</si>
  <si>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</si>
  <si>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</si>
  <si>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</si>
  <si>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</si>
  <si>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</si>
  <si>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</si>
  <si>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</si>
  <si>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</si>
  <si>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</si>
  <si>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</si>
  <si>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</si>
  <si>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</si>
  <si>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</si>
  <si>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</si>
  <si>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</si>
  <si>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</si>
  <si>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</si>
  <si>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</si>
  <si>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</si>
  <si>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</si>
  <si>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</si>
  <si>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</si>
  <si>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</si>
  <si>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</si>
  <si>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</si>
  <si>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</si>
  <si>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</si>
  <si>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</si>
  <si>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</si>
  <si>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</si>
  <si>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</si>
  <si>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</si>
  <si>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</si>
  <si>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</si>
  <si>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</si>
  <si>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</si>
  <si>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</si>
  <si>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</si>
  <si>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</si>
  <si>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</si>
  <si>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</si>
  <si>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</si>
  <si>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</si>
  <si>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</si>
  <si>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</si>
  <si>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</si>
  <si>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</si>
  <si>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</si>
  <si>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</si>
  <si>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</si>
  <si>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</si>
  <si>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</si>
  <si>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</si>
  <si>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</si>
  <si>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</si>
  <si>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</si>
  <si>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</si>
  <si>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</si>
  <si>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</si>
  <si>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</si>
  <si>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</si>
  <si>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</si>
  <si>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</si>
  <si>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</si>
  <si>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</si>
  <si>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</si>
  <si>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</si>
  <si>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</si>
  <si>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</si>
  <si>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</si>
  <si>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</si>
  <si>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</si>
  <si>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</si>
  <si>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</si>
  <si>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</si>
  <si>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</si>
  <si>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</si>
  <si>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</si>
  <si>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</si>
  <si>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</si>
  <si>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</si>
  <si>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</si>
  <si>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</si>
  <si>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</si>
  <si>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</si>
  <si>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</si>
  <si>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</si>
  <si>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</si>
  <si>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</si>
  <si>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</si>
  <si>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</si>
  <si>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</si>
  <si>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</si>
  <si>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</si>
  <si>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</si>
  <si>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</si>
  <si>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</si>
  <si>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</si>
  <si>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</si>
  <si>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</si>
  <si>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</si>
  <si>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</si>
  <si>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</si>
  <si>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</si>
  <si>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</si>
  <si>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</si>
  <si>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</si>
  <si>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</si>
  <si>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</si>
  <si>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</si>
  <si>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</si>
  <si>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</si>
  <si>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</si>
  <si>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</si>
  <si>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</si>
  <si>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</si>
  <si>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</si>
  <si>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</si>
  <si>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</si>
  <si>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</si>
  <si>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</si>
  <si>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</si>
  <si>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</si>
  <si>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</si>
  <si>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</si>
  <si>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</si>
  <si>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</si>
  <si>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</si>
  <si>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</si>
  <si>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</si>
  <si>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</si>
  <si>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</si>
  <si>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</si>
  <si>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</si>
  <si>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</si>
  <si>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</si>
  <si>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</si>
  <si>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</si>
  <si>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</si>
  <si>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</si>
  <si>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</si>
  <si>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</si>
  <si>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</si>
  <si>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</si>
  <si>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</si>
  <si>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</si>
  <si>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</si>
  <si>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</si>
  <si>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</si>
  <si>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</si>
  <si>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</si>
  <si>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</si>
  <si>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</si>
  <si>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</si>
  <si>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</si>
  <si>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</si>
  <si>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</si>
  <si>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</si>
  <si>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</si>
  <si>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</si>
  <si>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</si>
  <si>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</si>
  <si>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</si>
  <si>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</si>
  <si>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</si>
  <si>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</si>
  <si>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</si>
  <si>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</si>
  <si>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</si>
  <si>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</si>
  <si>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</si>
  <si>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</si>
  <si>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</si>
  <si>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</si>
  <si>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</si>
  <si>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</si>
  <si>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</si>
  <si>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</si>
  <si>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</si>
  <si>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</si>
  <si>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</si>
  <si>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</si>
  <si>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</si>
  <si>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</si>
  <si>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</si>
  <si>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</si>
  <si>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</si>
  <si>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</si>
  <si>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</si>
  <si>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</si>
  <si>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</si>
  <si>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</si>
  <si>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</si>
  <si>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</si>
  <si>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</si>
  <si>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</si>
  <si>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</si>
  <si>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</si>
  <si>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</si>
  <si>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</si>
  <si>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</si>
  <si>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</si>
  <si>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</si>
  <si>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</si>
  <si>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</si>
  <si>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</si>
  <si>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</si>
  <si>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</si>
  <si>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</si>
  <si>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</si>
  <si>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</si>
  <si>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</si>
  <si>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</si>
  <si>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</si>
  <si>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</si>
  <si>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</si>
  <si>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</si>
  <si>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</si>
  <si>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</si>
  <si>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</si>
  <si>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</si>
  <si>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</si>
  <si>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</si>
  <si>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</si>
  <si>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</si>
  <si>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</si>
  <si>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</si>
  <si>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</si>
  <si>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</si>
  <si>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</si>
  <si>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</si>
  <si>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</si>
  <si>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</si>
  <si>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</si>
  <si>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</si>
  <si>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</si>
  <si>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</si>
  <si>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</si>
  <si>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</si>
  <si>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</si>
  <si>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</si>
  <si>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</si>
  <si>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</si>
  <si>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</si>
  <si>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</si>
  <si>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</si>
  <si>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</si>
  <si>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</si>
  <si>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</si>
  <si>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</si>
  <si>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</si>
  <si>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</si>
  <si>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</si>
  <si>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</si>
  <si>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</si>
  <si>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</si>
  <si>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</si>
  <si>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</si>
  <si>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</si>
  <si>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</si>
  <si>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</si>
  <si>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</si>
  <si>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</si>
  <si>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</si>
  <si>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</si>
  <si>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</si>
  <si>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</si>
  <si>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</si>
  <si>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</si>
  <si>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</si>
  <si>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</si>
  <si>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</si>
  <si>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</si>
  <si>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</si>
  <si>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</si>
  <si>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</si>
  <si>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</si>
  <si>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</si>
  <si>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</si>
  <si>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</si>
  <si>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</si>
  <si>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</si>
  <si>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</si>
  <si>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</si>
  <si>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</si>
  <si>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</si>
  <si>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</si>
  <si>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</si>
  <si>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</si>
  <si>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</si>
  <si>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</si>
  <si>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</si>
  <si>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</si>
  <si>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</si>
  <si>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</si>
  <si>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</si>
  <si>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</si>
  <si>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</si>
  <si>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</si>
  <si>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</si>
  <si>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</si>
  <si>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</si>
  <si>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</si>
  <si>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</si>
  <si>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</si>
  <si>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</si>
  <si>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</si>
  <si>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</si>
  <si>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</si>
  <si>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</si>
  <si>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</si>
  <si>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</si>
  <si>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</si>
  <si>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</si>
  <si>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</si>
  <si>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</si>
  <si>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</si>
  <si>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</si>
  <si>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</si>
  <si>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</si>
  <si>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</si>
  <si>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</si>
  <si>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</si>
  <si>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</si>
  <si>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</si>
  <si>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</si>
  <si>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</si>
  <si>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</si>
  <si>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</si>
  <si>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</si>
  <si>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</si>
  <si>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</si>
  <si>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</si>
  <si>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</si>
  <si>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</si>
  <si>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</si>
  <si>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</si>
  <si>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</si>
  <si>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</si>
  <si>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</si>
  <si>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</si>
  <si>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</si>
  <si>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</si>
  <si>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</si>
  <si>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</si>
  <si>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</si>
  <si>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</si>
  <si>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</si>
  <si>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</si>
  <si>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</si>
  <si>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</si>
  <si>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</si>
  <si>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</si>
  <si>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</si>
  <si>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</si>
  <si>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</si>
  <si>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</si>
  <si>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</si>
  <si>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</si>
  <si>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</si>
  <si>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</si>
  <si>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</si>
  <si>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</si>
  <si>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</si>
  <si>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</si>
  <si>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</si>
  <si>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</si>
  <si>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</si>
  <si>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</si>
  <si>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</si>
  <si>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</si>
  <si>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</si>
  <si>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</si>
  <si>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</si>
  <si>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</si>
  <si>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</si>
  <si>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</si>
  <si>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</si>
  <si>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</si>
  <si>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</si>
  <si>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</si>
  <si>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</si>
  <si>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</si>
  <si>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</si>
  <si>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</si>
  <si>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</si>
  <si>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</si>
  <si>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</si>
  <si>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</si>
  <si>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</si>
  <si>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</si>
  <si>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</si>
  <si>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</si>
  <si>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</si>
  <si>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</si>
  <si>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</si>
  <si>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</si>
  <si>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</si>
  <si>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</si>
  <si>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</si>
  <si>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</si>
  <si>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</si>
  <si>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</si>
  <si>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</si>
  <si>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</si>
  <si>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</si>
  <si>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</si>
  <si>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</si>
  <si>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</si>
  <si>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</si>
  <si>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</si>
  <si>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</si>
  <si>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</si>
  <si>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</si>
  <si>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</si>
  <si>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</si>
  <si>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</si>
  <si>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</si>
  <si>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</si>
  <si>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</si>
  <si>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</si>
  <si>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</si>
  <si>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</si>
  <si>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</si>
  <si>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</si>
  <si>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</si>
  <si>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</si>
  <si>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</si>
  <si>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</si>
  <si>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</si>
  <si>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</si>
  <si>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</si>
  <si>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</si>
  <si>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</si>
  <si>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</si>
  <si>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</si>
  <si>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</si>
  <si>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</si>
  <si>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</si>
  <si>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</si>
  <si>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</si>
  <si>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</si>
  <si>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</si>
  <si>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</si>
  <si>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</si>
  <si>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</si>
  <si>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</si>
  <si>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</si>
  <si>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</si>
  <si>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</si>
  <si>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</si>
  <si>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</si>
  <si>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</si>
  <si>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</si>
  <si>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</si>
  <si>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</si>
  <si>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</si>
  <si>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</si>
  <si>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</si>
  <si>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</si>
  <si>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</si>
  <si>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</si>
  <si>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</si>
  <si>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</si>
  <si>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</si>
  <si>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</si>
  <si>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</si>
  <si>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</si>
  <si>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</si>
  <si>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</si>
  <si>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</si>
  <si>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</si>
  <si>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</si>
  <si>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</si>
  <si>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</si>
  <si>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</si>
  <si>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</si>
  <si>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</si>
  <si>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</si>
  <si>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</si>
  <si>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</si>
  <si>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</si>
  <si>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</si>
  <si>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</si>
  <si>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</si>
  <si>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</si>
  <si>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</si>
  <si>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</si>
  <si>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</si>
  <si>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</si>
  <si>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</si>
  <si>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</si>
  <si>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</si>
  <si>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</si>
  <si>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</si>
  <si>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</si>
  <si>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</si>
  <si>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</si>
  <si>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</si>
  <si>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</si>
  <si>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</si>
  <si>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</si>
  <si>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</si>
  <si>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</si>
  <si>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</si>
  <si>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</si>
  <si>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</si>
  <si>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</si>
  <si>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</si>
  <si>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</si>
  <si>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</si>
  <si>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</si>
  <si>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</si>
  <si>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</si>
  <si>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</si>
  <si>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</si>
  <si>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</si>
  <si>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</si>
  <si>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</si>
  <si>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</si>
  <si>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</si>
  <si>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</si>
  <si>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</si>
  <si>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</si>
  <si>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</si>
  <si>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</si>
  <si>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</si>
  <si>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</si>
  <si>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</si>
  <si>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</si>
  <si>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</si>
  <si>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</si>
  <si>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</si>
  <si>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</si>
  <si>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</si>
  <si>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</si>
  <si>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</si>
  <si>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</si>
  <si>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</si>
  <si>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</si>
  <si>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</si>
  <si>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</si>
  <si>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</si>
  <si>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</si>
  <si>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</si>
  <si>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</si>
  <si>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</si>
  <si>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</si>
  <si>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</si>
  <si>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</si>
  <si>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</si>
  <si>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</si>
  <si>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</si>
  <si>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</si>
  <si>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</si>
  <si>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</si>
  <si>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</si>
  <si>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</si>
  <si>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</si>
  <si>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</si>
  <si>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</si>
  <si>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</si>
  <si>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</si>
  <si>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</si>
  <si>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</si>
  <si>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</si>
  <si>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</si>
  <si>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</si>
  <si>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</si>
  <si>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</si>
  <si>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</si>
  <si>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</si>
  <si>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</si>
  <si>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</si>
  <si>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</si>
  <si>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</si>
  <si>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</si>
  <si>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</si>
  <si>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</si>
  <si>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</si>
  <si>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</si>
  <si>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</si>
  <si>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</si>
  <si>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</si>
  <si>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</si>
  <si>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</si>
  <si>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</si>
  <si>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</si>
  <si>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</si>
  <si>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</si>
  <si>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</si>
  <si>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</si>
  <si>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</si>
  <si>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</si>
  <si>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</si>
  <si>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</si>
  <si>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</si>
  <si>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</si>
  <si>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</si>
  <si>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</si>
  <si>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</si>
  <si>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</si>
  <si>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</si>
  <si>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</si>
  <si>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</si>
  <si>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</si>
  <si>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</si>
  <si>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</si>
  <si>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</si>
  <si>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</si>
  <si>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</si>
  <si>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</si>
  <si>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</si>
  <si>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</si>
  <si>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</si>
  <si>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</si>
  <si>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</si>
  <si>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</si>
  <si>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</si>
  <si>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</si>
  <si>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</si>
  <si>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</si>
  <si>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</si>
  <si>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</si>
  <si>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</si>
  <si>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</si>
  <si>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</si>
  <si>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</si>
  <si>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</si>
  <si>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</si>
  <si>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</si>
  <si>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</si>
  <si>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</si>
  <si>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</si>
  <si>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</si>
  <si>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</si>
  <si>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</si>
  <si>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</si>
  <si>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</si>
  <si>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</si>
  <si>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</si>
  <si>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</si>
  <si>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</si>
  <si>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</si>
  <si>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</si>
  <si>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</si>
  <si>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</si>
  <si>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</si>
  <si>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</si>
  <si>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</si>
  <si>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</si>
  <si>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</si>
  <si>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</si>
  <si>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</si>
  <si>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</si>
  <si>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</si>
  <si>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</si>
  <si>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</si>
  <si>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</si>
  <si>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</si>
  <si>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</si>
  <si>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</si>
  <si>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</si>
  <si>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</si>
  <si>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</si>
  <si>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</si>
  <si>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</si>
  <si>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</si>
  <si>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</si>
  <si>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</si>
  <si>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</si>
  <si>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</si>
  <si>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</si>
  <si>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</si>
  <si>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</si>
  <si>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</si>
  <si>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</si>
  <si>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</si>
  <si>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</si>
  <si>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</si>
  <si>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</si>
  <si>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</si>
  <si>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</si>
  <si>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</si>
  <si>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</si>
  <si>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</si>
  <si>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</si>
  <si>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</si>
  <si>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</si>
  <si>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</si>
  <si>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</si>
  <si>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</si>
  <si>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</si>
  <si>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</si>
  <si>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</si>
  <si>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</si>
  <si>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</si>
  <si>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</si>
  <si>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</si>
  <si>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</si>
  <si>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</si>
  <si>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</si>
  <si>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</si>
  <si>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</si>
  <si>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</si>
  <si>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</si>
  <si>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</si>
  <si>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</si>
  <si>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</si>
  <si>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</si>
  <si>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</si>
  <si>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</si>
  <si>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</si>
  <si>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</si>
  <si>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</si>
  <si>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</si>
  <si>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</si>
  <si>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</si>
  <si>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</si>
  <si>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</si>
  <si>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</si>
  <si>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</si>
  <si>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</si>
  <si>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</si>
  <si>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</si>
  <si>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</si>
  <si>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</si>
  <si>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</si>
  <si>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</si>
  <si>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</si>
  <si>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</si>
  <si>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</si>
  <si>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</si>
  <si>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</si>
  <si>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</si>
  <si>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</si>
  <si>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</si>
  <si>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</si>
  <si>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</si>
  <si>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</si>
  <si>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</si>
  <si>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</si>
  <si>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</si>
  <si>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</si>
  <si>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</si>
  <si>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</si>
  <si>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</si>
  <si>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</si>
  <si>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</si>
  <si>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</si>
  <si>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</si>
  <si>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</si>
  <si>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</si>
  <si>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</si>
  <si>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</si>
  <si>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</si>
  <si>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</si>
  <si>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</si>
  <si>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</si>
  <si>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</si>
  <si>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</si>
  <si>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</si>
  <si>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</si>
  <si>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</si>
  <si>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</si>
  <si>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</si>
  <si>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</si>
  <si>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</si>
  <si>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</si>
  <si>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</si>
  <si>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</si>
  <si>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</si>
  <si>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</si>
  <si>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</si>
  <si>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</si>
  <si>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</si>
  <si>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</si>
  <si>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</si>
  <si>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</si>
  <si>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</si>
  <si>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</si>
  <si>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</si>
  <si>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</si>
  <si>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</si>
  <si>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</si>
  <si>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</si>
  <si>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</si>
  <si>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</si>
  <si>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</si>
  <si>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</si>
  <si>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</si>
  <si>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</si>
  <si>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</si>
  <si>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</si>
  <si>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</si>
  <si>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</si>
  <si>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</si>
  <si>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</si>
  <si>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</si>
  <si>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</si>
  <si>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</si>
  <si>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</si>
  <si>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</si>
  <si>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</si>
  <si>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</si>
  <si>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</si>
  <si>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</si>
  <si>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</si>
  <si>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</si>
  <si>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</si>
  <si>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</si>
  <si>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</si>
  <si>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</si>
  <si>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</si>
  <si>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</si>
  <si>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</si>
  <si>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</si>
  <si>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</si>
  <si>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</si>
  <si>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</si>
  <si>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</si>
  <si>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</si>
  <si>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</si>
  <si>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</si>
  <si>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</si>
  <si>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</si>
  <si>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</si>
  <si>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</si>
  <si>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</si>
  <si>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</si>
  <si>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</si>
  <si>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</si>
  <si>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</si>
  <si>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</si>
  <si>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</si>
  <si>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</si>
  <si>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</si>
  <si>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</si>
  <si>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</si>
  <si>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</si>
  <si>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</si>
  <si>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</si>
  <si>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</si>
  <si>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</si>
  <si>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</si>
  <si>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</si>
  <si>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</si>
  <si>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</si>
  <si>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</si>
  <si>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</si>
  <si>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</si>
  <si>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</si>
  <si>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</si>
  <si>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</si>
  <si>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</si>
  <si>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</si>
  <si>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</si>
  <si>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</si>
  <si>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</si>
  <si>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</si>
  <si>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</si>
  <si>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</si>
  <si>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</si>
  <si>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</si>
  <si>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</si>
  <si>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</si>
  <si>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</si>
  <si>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</si>
  <si>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</si>
  <si>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</si>
  <si>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</si>
  <si>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</si>
  <si>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</si>
  <si>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</si>
  <si>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</si>
  <si>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</si>
  <si>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</si>
  <si>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</si>
  <si>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</si>
  <si>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</si>
  <si>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</si>
  <si>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</si>
  <si>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</si>
  <si>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</si>
  <si>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</si>
  <si>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</si>
  <si>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</si>
  <si>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</si>
  <si>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</si>
  <si>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</si>
  <si>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</si>
  <si>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</si>
  <si>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</si>
  <si>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</si>
  <si>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</si>
  <si>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</si>
  <si>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</si>
  <si>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</si>
  <si>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</si>
  <si>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</si>
  <si>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</si>
  <si>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</si>
  <si>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</si>
  <si>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</si>
  <si>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</si>
  <si>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</si>
  <si>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</si>
  <si>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</si>
  <si>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</si>
  <si>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</si>
  <si>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</si>
  <si>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</si>
  <si>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</si>
  <si>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</si>
  <si>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</si>
  <si>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</si>
  <si>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</si>
  <si>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</si>
  <si>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</si>
  <si>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</si>
  <si>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</si>
  <si>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</si>
  <si>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</si>
  <si>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</si>
  <si>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</si>
  <si>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</si>
  <si>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</si>
  <si>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</si>
  <si>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</si>
  <si>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</si>
  <si>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</si>
  <si>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</si>
  <si>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</si>
  <si>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</si>
  <si>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</si>
  <si>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</si>
  <si>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</si>
  <si>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</si>
  <si>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</si>
  <si>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</si>
  <si>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</si>
  <si>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</si>
  <si>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</si>
  <si>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</si>
  <si>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</si>
  <si>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</si>
  <si>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</si>
  <si>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</si>
  <si>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</si>
  <si>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</si>
  <si>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</si>
  <si>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</si>
  <si>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</si>
  <si>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</si>
  <si>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</si>
  <si>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</si>
  <si>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</si>
  <si>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</si>
  <si>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</si>
  <si>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</si>
  <si>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</si>
  <si>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</si>
  <si>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</si>
  <si>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</si>
  <si>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</si>
  <si>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</si>
  <si>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</si>
  <si>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</si>
  <si>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</si>
  <si>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</si>
  <si>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</si>
  <si>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</si>
  <si>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</si>
  <si>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</si>
  <si>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</si>
  <si>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</si>
  <si>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</si>
  <si>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</si>
  <si>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</si>
  <si>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</si>
  <si>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</si>
  <si>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</si>
  <si>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</si>
  <si>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</si>
  <si>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</si>
  <si>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</si>
  <si>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</si>
  <si>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</si>
  <si>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</si>
  <si>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</si>
  <si>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</si>
  <si>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</si>
  <si>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</si>
  <si>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</si>
  <si>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</si>
  <si>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</si>
  <si>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</si>
  <si>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</si>
  <si>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</si>
  <si>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</si>
  <si>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</si>
  <si>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</si>
  <si>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</si>
  <si>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</si>
  <si>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</si>
  <si>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</si>
  <si>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</si>
  <si>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</si>
  <si>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</si>
  <si>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</si>
  <si>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</si>
  <si>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</si>
  <si>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</si>
  <si>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</si>
  <si>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</si>
  <si>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</si>
  <si>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</si>
  <si>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</si>
  <si>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</si>
  <si>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</si>
  <si>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</si>
  <si>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</si>
  <si>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</si>
  <si>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</si>
  <si>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</si>
  <si>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</si>
  <si>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</si>
  <si>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</si>
  <si>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</si>
  <si>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</si>
  <si>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</si>
  <si>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</si>
  <si>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</si>
  <si>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</si>
  <si>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</si>
  <si>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</si>
  <si>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</si>
  <si>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</si>
  <si>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</si>
  <si>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</si>
  <si>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</si>
  <si>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</si>
  <si>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</si>
  <si>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</si>
  <si>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</si>
  <si>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</si>
  <si>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</si>
  <si>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</si>
  <si>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</si>
  <si>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</si>
  <si>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</si>
  <si>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</si>
  <si>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</si>
  <si>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</si>
  <si>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</si>
  <si>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</si>
  <si>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</si>
  <si>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</si>
  <si>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</si>
  <si>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</si>
  <si>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</si>
  <si>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</si>
  <si>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</si>
  <si>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</si>
  <si>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</si>
  <si>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</si>
  <si>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</si>
  <si>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</si>
  <si>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</si>
  <si>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</si>
  <si>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</si>
  <si>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</si>
  <si>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</si>
  <si>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</si>
  <si>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</si>
  <si>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</si>
  <si>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</si>
  <si>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</si>
  <si>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</si>
  <si>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</si>
  <si>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</si>
  <si>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</si>
  <si>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</si>
  <si>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</si>
  <si>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</si>
  <si>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</si>
  <si>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</si>
  <si>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</si>
  <si>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</si>
  <si>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</si>
  <si>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</si>
  <si>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</si>
  <si>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</si>
  <si>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</si>
  <si>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</si>
  <si>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</si>
  <si>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</si>
  <si>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</si>
  <si>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</si>
  <si>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</si>
  <si>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</si>
  <si>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</si>
  <si>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</si>
  <si>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</si>
  <si>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</si>
  <si>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</si>
  <si>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</si>
  <si>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</si>
  <si>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</si>
  <si>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</si>
  <si>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</si>
  <si>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</si>
  <si>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</si>
  <si>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</si>
  <si>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</si>
  <si>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</si>
  <si>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</si>
  <si>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</si>
  <si>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</si>
  <si>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</si>
  <si>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</si>
  <si>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</si>
  <si>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</si>
  <si>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</si>
  <si>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</si>
  <si>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</si>
  <si>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</si>
  <si>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</si>
  <si>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</si>
  <si>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</si>
  <si>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</si>
  <si>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</si>
  <si>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</si>
  <si>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</si>
  <si>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</si>
  <si>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</si>
  <si>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</si>
  <si>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</si>
  <si>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</si>
  <si>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</si>
  <si>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</si>
  <si>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</si>
  <si>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</si>
  <si>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</si>
  <si>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</si>
  <si>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</si>
  <si>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</si>
  <si>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</si>
  <si>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</si>
  <si>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</si>
  <si>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</si>
  <si>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</si>
  <si>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</si>
  <si>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</si>
  <si>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</si>
  <si>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</si>
  <si>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</si>
  <si>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</si>
  <si>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</si>
  <si>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</si>
  <si>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</si>
  <si>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</si>
  <si>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</si>
  <si>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</si>
  <si>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</si>
  <si>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</si>
  <si>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</si>
  <si>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</si>
  <si>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</si>
  <si>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</si>
  <si>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</si>
  <si>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</si>
  <si>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</si>
  <si>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</si>
  <si>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</si>
  <si>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</si>
  <si>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</si>
  <si>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</si>
  <si>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</si>
  <si>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</si>
  <si>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</si>
  <si>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</si>
  <si>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</si>
  <si>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</si>
  <si>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</si>
  <si>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</si>
  <si>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</si>
  <si>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</si>
  <si>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</si>
  <si>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</si>
  <si>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</si>
  <si>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</si>
  <si>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</si>
  <si>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</si>
  <si>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</si>
  <si>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</si>
  <si>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</si>
  <si>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</si>
  <si>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</si>
  <si>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</si>
  <si>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</si>
  <si>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</si>
  <si>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</si>
  <si>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</si>
  <si>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</si>
  <si>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</si>
  <si>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</si>
  <si>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</si>
  <si>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</si>
  <si>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</si>
  <si>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</si>
  <si>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</si>
  <si>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</si>
  <si>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</si>
  <si>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</si>
  <si>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</si>
  <si>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</si>
  <si>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</si>
  <si>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</si>
  <si>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</si>
  <si>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</si>
  <si>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</si>
  <si>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</si>
  <si>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</si>
  <si>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</si>
  <si>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</si>
  <si>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</si>
  <si>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</si>
  <si>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</si>
  <si>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</si>
  <si>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</si>
  <si>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</si>
  <si>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</si>
  <si>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</si>
  <si>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</si>
  <si>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</si>
  <si>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</si>
  <si>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</si>
  <si>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</si>
  <si>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</si>
  <si>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</si>
  <si>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</si>
  <si>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</si>
  <si>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</si>
  <si>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</si>
  <si>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</si>
  <si>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</si>
  <si>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</si>
  <si>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</si>
  <si>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</si>
  <si>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</si>
  <si>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</si>
  <si>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</si>
  <si>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</si>
  <si>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</si>
  <si>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</si>
  <si>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</si>
  <si>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</si>
  <si>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</si>
  <si>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</si>
  <si>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</si>
  <si>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</si>
  <si>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</si>
  <si>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</si>
  <si>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</si>
  <si>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</si>
  <si>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</si>
  <si>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</si>
  <si>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</si>
  <si>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</si>
  <si>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</si>
  <si>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</si>
  <si>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</si>
  <si>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</si>
  <si>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</si>
  <si>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</si>
  <si>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</si>
  <si>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</si>
  <si>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</si>
  <si>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</si>
  <si>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</si>
  <si>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</si>
  <si>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</si>
  <si>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</si>
  <si>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</si>
  <si>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</si>
  <si>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</si>
  <si>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</si>
  <si>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</si>
  <si>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</si>
  <si>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</si>
  <si>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</si>
  <si>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</si>
  <si>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</si>
  <si>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</si>
  <si>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</si>
  <si>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</si>
  <si>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</si>
  <si>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</si>
  <si>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</si>
  <si>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</si>
  <si>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</si>
  <si>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</si>
  <si>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</si>
  <si>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</si>
  <si>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</si>
  <si>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</si>
  <si>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</si>
  <si>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</si>
  <si>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</si>
  <si>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</si>
  <si>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</si>
  <si>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</si>
  <si>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</si>
  <si>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</si>
  <si>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</si>
  <si>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</si>
  <si>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</si>
  <si>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</si>
  <si>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</si>
  <si>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</si>
  <si>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</si>
  <si>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</si>
  <si>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</si>
  <si>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</si>
  <si>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</si>
  <si>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</si>
  <si>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</si>
  <si>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</si>
  <si>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</si>
  <si>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</si>
  <si>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</si>
  <si>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</si>
  <si>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</si>
  <si>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</si>
  <si>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</si>
  <si>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</si>
  <si>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</si>
  <si>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</si>
  <si>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</si>
  <si>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</si>
  <si>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</si>
  <si>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</si>
  <si>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</si>
  <si>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</si>
  <si>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</si>
  <si>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</si>
  <si>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</si>
  <si>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</si>
  <si>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</si>
  <si>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</si>
  <si>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</si>
  <si>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</si>
  <si>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</si>
  <si>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</si>
  <si>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</si>
  <si>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</si>
  <si>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</si>
  <si>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</si>
  <si>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</si>
  <si>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</si>
  <si>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</si>
  <si>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</si>
  <si>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</si>
  <si>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</si>
  <si>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</si>
  <si>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</si>
  <si>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</si>
  <si>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</si>
  <si>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</si>
  <si>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</si>
  <si>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</si>
  <si>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</si>
  <si>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</si>
  <si>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</si>
  <si>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</si>
  <si>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</si>
  <si>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</si>
  <si>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</si>
  <si>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</si>
  <si>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</si>
  <si>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</si>
  <si>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</si>
  <si>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</si>
  <si>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</si>
  <si>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</si>
  <si>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</si>
  <si>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</si>
  <si>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</si>
  <si>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</si>
  <si>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</si>
  <si>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</si>
  <si>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</si>
  <si>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</si>
  <si>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</si>
  <si>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</si>
  <si>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</si>
  <si>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</si>
  <si>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</si>
  <si>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</si>
  <si>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</si>
  <si>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</si>
  <si>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</si>
  <si>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</si>
  <si>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</si>
  <si>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</si>
  <si>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</si>
  <si>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</si>
  <si>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</si>
  <si>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</si>
  <si>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</si>
  <si>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</si>
  <si>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</si>
  <si>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</si>
  <si>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</si>
  <si>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</si>
  <si>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</si>
  <si>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</si>
  <si>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</si>
  <si>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</si>
  <si>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</si>
  <si>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</si>
  <si>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</si>
  <si>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</si>
  <si>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</si>
  <si>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</si>
  <si>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</si>
  <si>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</si>
  <si>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</si>
  <si>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</si>
  <si>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</si>
  <si>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</si>
  <si>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</si>
  <si>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</si>
  <si>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</si>
  <si>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</si>
  <si>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</si>
  <si>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</si>
  <si>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</si>
  <si>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</si>
  <si>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</si>
  <si>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</si>
  <si>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</si>
  <si>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</si>
  <si>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</si>
  <si>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</si>
  <si>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</si>
  <si>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</si>
  <si>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</si>
  <si>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</si>
  <si>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</si>
  <si>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</si>
  <si>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</si>
  <si>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</si>
  <si>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</si>
  <si>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</si>
  <si>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</si>
  <si>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</si>
  <si>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</si>
  <si>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</si>
  <si>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</si>
  <si>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</si>
  <si>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</si>
  <si>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</si>
  <si>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</si>
  <si>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</si>
  <si>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</si>
  <si>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</si>
  <si>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</si>
  <si>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</si>
  <si>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</si>
  <si>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</si>
  <si>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</si>
  <si>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</si>
  <si>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</si>
  <si>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</si>
  <si>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</si>
  <si>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</si>
  <si>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</si>
  <si>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</si>
  <si>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</si>
  <si>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</si>
  <si>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</si>
  <si>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</si>
  <si>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</si>
  <si>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</si>
  <si>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</si>
  <si>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</si>
  <si>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</si>
  <si>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</si>
  <si>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</si>
  <si>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</si>
  <si>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</si>
  <si>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</si>
  <si>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</si>
  <si>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</si>
  <si>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</si>
  <si>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</si>
  <si>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</si>
  <si>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</si>
  <si>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</si>
  <si>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</si>
  <si>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</si>
  <si>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</si>
  <si>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</si>
  <si>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</si>
  <si>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</si>
  <si>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</si>
  <si>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</si>
  <si>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</si>
  <si>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</si>
  <si>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</si>
  <si>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</si>
  <si>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</si>
  <si>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</si>
  <si>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</si>
  <si>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</si>
  <si>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</si>
  <si>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</si>
  <si>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</si>
  <si>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</si>
  <si>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</si>
  <si>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</si>
  <si>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</si>
  <si>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</si>
  <si>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</si>
  <si>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</si>
  <si>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</si>
  <si>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</si>
  <si>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</si>
  <si>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</si>
  <si>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</si>
  <si>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</si>
  <si>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</si>
  <si>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</si>
  <si>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</si>
  <si>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</si>
  <si>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</si>
  <si>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</si>
  <si>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</si>
  <si>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</si>
  <si>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</si>
  <si>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</si>
  <si>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</si>
  <si>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</si>
  <si>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</si>
  <si>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</si>
  <si>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</si>
  <si>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</si>
  <si>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</si>
  <si>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</si>
  <si>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</si>
  <si>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</si>
  <si>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</si>
  <si>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</si>
  <si>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</si>
  <si>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</si>
  <si>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</si>
  <si>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</si>
  <si>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</si>
  <si>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</si>
  <si>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</si>
  <si>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</si>
  <si>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</si>
  <si>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</si>
  <si>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</si>
  <si>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</si>
  <si>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</si>
  <si>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</si>
  <si>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</si>
  <si>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</si>
  <si>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</si>
  <si>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</si>
  <si>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</si>
  <si>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</si>
  <si>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</si>
  <si>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</si>
  <si>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</si>
  <si>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</si>
  <si>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</si>
  <si>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</si>
  <si>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</si>
  <si>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</si>
  <si>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</si>
  <si>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</si>
  <si>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</si>
  <si>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</si>
  <si>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</si>
  <si>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</si>
  <si>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</si>
  <si>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</si>
  <si>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</si>
  <si>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</si>
  <si>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</si>
  <si>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</si>
  <si>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</si>
  <si>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</si>
  <si>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</si>
  <si>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</si>
  <si>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</si>
  <si>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</si>
  <si>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</si>
  <si>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</si>
  <si>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</si>
  <si>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</si>
  <si>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</si>
  <si>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</si>
  <si>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</si>
  <si>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</si>
  <si>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</si>
  <si>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</si>
  <si>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</si>
  <si>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</si>
  <si>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</si>
  <si>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</si>
  <si>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</si>
  <si>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</si>
  <si>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</si>
  <si>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</si>
  <si>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</si>
  <si>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</si>
  <si>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</si>
  <si>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</si>
  <si>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</si>
  <si>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</si>
  <si>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</si>
  <si>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</si>
  <si>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</si>
  <si>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</si>
  <si>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</si>
  <si>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</si>
  <si>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</si>
  <si>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</si>
  <si>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</si>
  <si>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</si>
  <si>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</si>
  <si>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</si>
  <si>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</si>
  <si>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</si>
  <si>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</si>
  <si>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</si>
  <si>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</si>
  <si>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</si>
  <si>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</si>
  <si>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</si>
  <si>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</si>
  <si>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</si>
  <si>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</si>
  <si>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</si>
  <si>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</si>
  <si>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</si>
  <si>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</si>
  <si>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</si>
  <si>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</si>
  <si>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</si>
  <si>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</si>
  <si>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</si>
  <si>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</si>
  <si>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</si>
  <si>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</si>
  <si>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</si>
  <si>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</si>
  <si>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</si>
  <si>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</si>
  <si>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</si>
  <si>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</si>
  <si>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</si>
  <si>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</si>
  <si>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</si>
  <si>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</si>
  <si>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</si>
  <si>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</si>
  <si>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</si>
  <si>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</si>
  <si>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</si>
  <si>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</si>
  <si>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</si>
  <si>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</si>
  <si>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</si>
  <si>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</si>
  <si>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</si>
  <si>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</si>
  <si>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</si>
  <si>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</si>
  <si>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</si>
  <si>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</si>
  <si>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</si>
  <si>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</si>
  <si>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</si>
  <si>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</si>
  <si>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</si>
  <si>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</si>
  <si>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</si>
  <si>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</si>
  <si>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</si>
  <si>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</si>
  <si>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</si>
  <si>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</si>
  <si>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</si>
  <si>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</si>
  <si>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</si>
  <si>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</si>
  <si>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</si>
  <si>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</si>
  <si>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</si>
  <si>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</si>
  <si>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</si>
  <si>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</si>
  <si>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</si>
  <si>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</si>
  <si>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</si>
  <si>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</si>
  <si>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</si>
  <si>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</si>
  <si>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</si>
  <si>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</si>
  <si>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</si>
  <si>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</si>
  <si>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</si>
  <si>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</si>
  <si>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</si>
  <si>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</si>
  <si>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</si>
  <si>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</si>
  <si>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</si>
  <si>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</si>
  <si>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</si>
  <si>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</si>
  <si>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</si>
  <si>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</si>
  <si>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</si>
  <si>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</si>
  <si>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</si>
  <si>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</si>
  <si>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</si>
  <si>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</si>
  <si>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</si>
  <si>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</si>
  <si>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</si>
  <si>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</si>
  <si>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</si>
  <si>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</si>
  <si>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</si>
  <si>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</si>
  <si>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</si>
  <si>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</si>
  <si>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</si>
  <si>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</si>
  <si>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</si>
  <si>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</si>
  <si>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</si>
  <si>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</si>
  <si>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</si>
  <si>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</si>
  <si>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</si>
  <si>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</si>
  <si>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</si>
  <si>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</si>
  <si>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</si>
  <si>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</si>
  <si>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</si>
  <si>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</si>
  <si>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</si>
  <si>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</si>
  <si>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</si>
  <si>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</si>
  <si>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</si>
  <si>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</si>
  <si>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</si>
  <si>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</si>
  <si>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</si>
  <si>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</si>
  <si>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</si>
  <si>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</si>
  <si>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</si>
  <si>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</si>
  <si>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</si>
  <si>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</si>
  <si>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</si>
  <si>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</si>
  <si>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</si>
  <si>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</si>
  <si>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</si>
  <si>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</si>
  <si>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</si>
  <si>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</si>
  <si>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</si>
  <si>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</si>
  <si>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</si>
  <si>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</si>
  <si>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</si>
  <si>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</si>
  <si>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</si>
  <si>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</si>
  <si>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</si>
  <si>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</si>
  <si>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</si>
  <si>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</si>
  <si>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</si>
  <si>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</si>
  <si>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</si>
  <si>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</si>
  <si>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</si>
  <si>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</si>
  <si>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</si>
  <si>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</si>
  <si>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</si>
  <si>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</si>
  <si>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</si>
  <si>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</si>
  <si>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</si>
  <si>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</si>
  <si>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</si>
  <si>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</si>
  <si>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</si>
  <si>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</si>
  <si>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</si>
  <si>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</si>
  <si>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</si>
  <si>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</si>
  <si>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</si>
  <si>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</si>
  <si>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</si>
  <si>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</si>
  <si>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</si>
  <si>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</si>
  <si>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</si>
  <si>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</si>
  <si>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</si>
  <si>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</si>
  <si>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</si>
  <si>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</si>
  <si>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</si>
  <si>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</si>
  <si>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</si>
  <si>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</si>
  <si>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</si>
  <si>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</si>
  <si>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</si>
  <si>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</si>
  <si>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</si>
  <si>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</si>
  <si>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</si>
  <si>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</si>
  <si>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</si>
  <si>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</si>
  <si>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</si>
  <si>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</si>
  <si>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</si>
  <si>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</si>
  <si>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</si>
  <si>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</si>
  <si>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</si>
  <si>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</si>
  <si>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</si>
  <si>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</si>
  <si>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</si>
  <si>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</si>
  <si>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</si>
  <si>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</si>
  <si>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</si>
  <si>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</si>
  <si>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</si>
  <si>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</si>
  <si>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</si>
  <si>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</si>
  <si>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</si>
  <si>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</si>
  <si>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</si>
  <si>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</si>
  <si>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</si>
  <si>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</si>
  <si>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</si>
  <si>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</si>
  <si>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</si>
  <si>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</si>
  <si>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</si>
  <si>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</si>
  <si>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</si>
  <si>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</si>
  <si>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</si>
  <si>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</si>
  <si>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</si>
  <si>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</si>
  <si>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</si>
  <si>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</si>
  <si>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</si>
  <si>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</si>
  <si>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</si>
  <si>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</si>
  <si>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</si>
  <si>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</si>
  <si>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</si>
  <si>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</si>
  <si>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</si>
  <si>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</si>
  <si>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</si>
  <si>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</si>
  <si>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</si>
  <si>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</si>
  <si>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</si>
  <si>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</si>
  <si>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</si>
  <si>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</si>
  <si>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</si>
  <si>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</si>
  <si>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</si>
  <si>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</si>
  <si>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</si>
  <si>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</si>
  <si>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</si>
  <si>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</si>
  <si>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</si>
  <si>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</si>
  <si>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</si>
  <si>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</si>
  <si>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</si>
  <si>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</si>
  <si>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</si>
  <si>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</si>
  <si>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</si>
  <si>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</si>
  <si>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</si>
  <si>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</si>
  <si>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</si>
  <si>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</si>
  <si>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</si>
  <si>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</si>
  <si>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</si>
  <si>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</si>
  <si>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</si>
  <si>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</si>
  <si>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</si>
  <si>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</si>
  <si>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</si>
  <si>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</si>
  <si>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</si>
  <si>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</si>
  <si>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</si>
  <si>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</si>
  <si>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</si>
  <si>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</si>
  <si>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</si>
  <si>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</si>
  <si>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</si>
  <si>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</si>
  <si>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</si>
  <si>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</si>
  <si>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</si>
  <si>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</si>
  <si>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</si>
  <si>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</si>
  <si>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</si>
  <si>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</si>
  <si>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</si>
  <si>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</si>
  <si>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</si>
  <si>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</si>
  <si>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</si>
  <si>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</si>
  <si>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</si>
  <si>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</si>
  <si>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</si>
  <si>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</si>
  <si>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</si>
  <si>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</si>
  <si>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</si>
  <si>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</si>
  <si>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</si>
  <si>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</si>
  <si>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</si>
  <si>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</si>
  <si>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</si>
  <si>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</si>
  <si>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</si>
  <si>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</si>
  <si>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</si>
  <si>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</si>
  <si>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</si>
  <si>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</si>
  <si>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</si>
  <si>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</si>
  <si>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</si>
  <si>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</si>
  <si>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</si>
  <si>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</si>
  <si>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</si>
  <si>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</si>
  <si>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</si>
  <si>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</si>
  <si>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</si>
  <si>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</si>
  <si>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</si>
  <si>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</si>
  <si>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</si>
  <si>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</si>
  <si>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</si>
  <si>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</si>
  <si>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</si>
  <si>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</si>
  <si>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</si>
  <si>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</si>
  <si>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</si>
  <si>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</si>
  <si>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</si>
  <si>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</si>
  <si>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</si>
  <si>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</si>
  <si>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</si>
  <si>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</si>
  <si>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</si>
  <si>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</si>
  <si>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</si>
  <si>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</si>
  <si>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</si>
  <si>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</si>
  <si>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</si>
  <si>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</si>
  <si>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</si>
  <si>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</si>
  <si>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</si>
  <si>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</si>
  <si>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</si>
  <si>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</si>
  <si>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</si>
  <si>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</si>
  <si>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</si>
  <si>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</si>
  <si>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</si>
  <si>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</si>
  <si>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</si>
  <si>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</si>
  <si>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</si>
  <si>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</si>
  <si>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</si>
  <si>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</si>
  <si>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</si>
  <si>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</si>
  <si>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</si>
  <si>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</si>
  <si>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</si>
  <si>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</si>
  <si>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</si>
  <si>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</si>
  <si>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</si>
  <si>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</si>
  <si>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</si>
  <si>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</si>
  <si>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</si>
  <si>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</si>
  <si>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</si>
  <si>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</si>
  <si>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</si>
  <si>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</si>
  <si>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</si>
  <si>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</si>
  <si>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</si>
  <si>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</si>
  <si>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</si>
  <si>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</si>
  <si>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</si>
  <si>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</si>
  <si>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</si>
  <si>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</si>
  <si>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</si>
  <si>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</si>
  <si>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</si>
  <si>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</si>
  <si>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</si>
  <si>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</si>
  <si>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</si>
  <si>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</si>
  <si>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</si>
  <si>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</si>
  <si>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</si>
  <si>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</si>
  <si>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</si>
  <si>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</si>
  <si>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</si>
  <si>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</si>
  <si>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</si>
  <si>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</si>
  <si>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</si>
  <si>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</si>
  <si>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</si>
  <si>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</si>
  <si>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</si>
  <si>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</si>
  <si>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</si>
  <si>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</si>
  <si>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</si>
  <si>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</si>
  <si>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</si>
  <si>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</si>
  <si>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</si>
  <si>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</si>
  <si>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</si>
  <si>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</si>
  <si>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</si>
  <si>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</si>
  <si>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</si>
  <si>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</si>
  <si>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</si>
  <si>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</si>
  <si>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</si>
  <si>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</si>
  <si>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</si>
  <si>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</si>
  <si>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</si>
  <si>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</si>
  <si>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</si>
  <si>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</si>
  <si>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</si>
  <si>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</si>
  <si>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</si>
  <si>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</si>
  <si>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</si>
  <si>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</si>
  <si>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</si>
  <si>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</si>
  <si>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</si>
  <si>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</si>
  <si>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</si>
  <si>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</si>
  <si>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</si>
  <si>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</si>
  <si>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</si>
  <si>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</si>
  <si>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</si>
  <si>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</si>
  <si>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</si>
  <si>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</si>
  <si>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</si>
  <si>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</si>
  <si>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</si>
  <si>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</si>
  <si>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</si>
  <si>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</si>
  <si>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</si>
  <si>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</si>
  <si>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</si>
  <si>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</si>
  <si>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</si>
  <si>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</si>
  <si>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</si>
  <si>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</si>
  <si>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</si>
  <si>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</si>
  <si>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</si>
  <si>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</si>
  <si>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</si>
  <si>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</si>
  <si>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</si>
  <si>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</si>
  <si>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</si>
  <si>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</si>
  <si>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</si>
  <si>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</si>
  <si>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</si>
  <si>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</si>
  <si>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</si>
  <si>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</si>
  <si>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</si>
  <si>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</si>
  <si>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</si>
  <si>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</si>
  <si>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</si>
  <si>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</si>
  <si>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</si>
  <si>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</si>
  <si>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</si>
  <si>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</si>
  <si>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</si>
  <si>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</si>
  <si>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</si>
  <si>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</si>
  <si>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</si>
  <si>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</si>
  <si>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</si>
  <si>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</si>
  <si>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</si>
  <si>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</si>
  <si>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</si>
  <si>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</si>
  <si>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</si>
  <si>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</si>
  <si>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</si>
  <si>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</si>
  <si>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</si>
  <si>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</si>
  <si>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</si>
  <si>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</si>
  <si>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</si>
  <si>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</si>
  <si>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</si>
  <si>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</si>
  <si>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</si>
  <si>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</si>
  <si>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</si>
  <si>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</si>
  <si>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</si>
  <si>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</si>
  <si>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</si>
  <si>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</si>
  <si>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</si>
  <si>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</si>
  <si>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</si>
  <si>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</si>
  <si>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</si>
  <si>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</si>
  <si>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</si>
  <si>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</si>
  <si>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</si>
  <si>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</si>
  <si>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</si>
  <si>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</si>
  <si>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</si>
  <si>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</si>
  <si>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</si>
  <si>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</si>
  <si>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</si>
  <si>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</si>
  <si>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</si>
  <si>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</si>
  <si>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</si>
  <si>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</si>
  <si>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</si>
  <si>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</si>
  <si>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</si>
  <si>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</si>
  <si>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</si>
  <si>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</si>
  <si>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</si>
  <si>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</si>
  <si>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</si>
  <si>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</si>
  <si>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</si>
  <si>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</si>
  <si>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</si>
  <si>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</si>
  <si>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</si>
  <si>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</si>
  <si>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</si>
  <si>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</si>
  <si>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</si>
  <si>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</si>
  <si>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</si>
  <si>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</si>
  <si>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</si>
  <si>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</si>
  <si>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</si>
  <si>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</si>
  <si>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</si>
  <si>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</si>
  <si>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</si>
  <si>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</si>
  <si>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</si>
  <si>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</si>
  <si>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</si>
  <si>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</si>
  <si>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</si>
  <si>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</si>
  <si>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</si>
  <si>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</si>
  <si>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</si>
  <si>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</si>
  <si>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</si>
  <si>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</si>
  <si>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</si>
  <si>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</si>
  <si>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</si>
  <si>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</si>
  <si>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</si>
  <si>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</si>
  <si>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</si>
  <si>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</si>
  <si>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</si>
  <si>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</si>
  <si>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</si>
  <si>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</si>
  <si>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</si>
  <si>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</si>
  <si>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</si>
  <si>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</si>
  <si>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</si>
  <si>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</si>
  <si>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</si>
  <si>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</si>
  <si>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</si>
  <si>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</si>
  <si>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</si>
  <si>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</si>
  <si>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</si>
  <si>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</si>
  <si>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</si>
  <si>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</si>
  <si>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</si>
  <si>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</si>
  <si>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</si>
  <si>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</si>
  <si>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</si>
  <si>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</si>
  <si>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</si>
  <si>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</si>
  <si>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</si>
  <si>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</si>
  <si>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</si>
  <si>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</si>
  <si>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</si>
  <si>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</si>
  <si>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</si>
  <si>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</si>
  <si>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</si>
  <si>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</si>
  <si>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</si>
  <si>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</si>
  <si>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</si>
  <si>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</si>
  <si>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</si>
  <si>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</si>
  <si>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</si>
  <si>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</si>
  <si>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</si>
  <si>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</si>
  <si>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</si>
  <si>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</si>
  <si>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</si>
  <si>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</si>
  <si>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</si>
  <si>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</si>
  <si>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</si>
  <si>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</si>
  <si>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</si>
  <si>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</si>
  <si>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</si>
  <si>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</si>
  <si>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</si>
  <si>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</si>
  <si>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</si>
  <si>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</si>
  <si>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</si>
  <si>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</si>
  <si>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</si>
  <si>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</si>
  <si>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</si>
  <si>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</si>
  <si>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</si>
  <si>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</si>
  <si>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</si>
  <si>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</si>
  <si>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</si>
  <si>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</si>
  <si>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</si>
  <si>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</si>
  <si>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</si>
  <si>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</si>
  <si>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</si>
  <si>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</si>
  <si>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</si>
  <si>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</si>
  <si>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</si>
  <si>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</si>
  <si>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</si>
  <si>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</si>
  <si>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</si>
  <si>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</si>
  <si>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</si>
  <si>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</si>
  <si>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</si>
  <si>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</si>
  <si>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</si>
  <si>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</si>
  <si>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</si>
  <si>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</si>
  <si>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</si>
  <si>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</si>
  <si>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</si>
  <si>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</si>
  <si>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</si>
  <si>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</si>
  <si>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</si>
  <si>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</si>
  <si>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</si>
  <si>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</si>
  <si>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</si>
  <si>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</si>
  <si>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</si>
  <si>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</si>
  <si>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</si>
  <si>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</si>
  <si>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</si>
  <si>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</si>
  <si>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</si>
  <si>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</si>
  <si>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</si>
  <si>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</si>
  <si>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</si>
  <si>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</si>
  <si>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</si>
  <si>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</si>
  <si>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</si>
  <si>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</si>
  <si>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</si>
  <si>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</si>
  <si>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</si>
  <si>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</si>
  <si>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</si>
  <si>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</si>
  <si>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</si>
  <si>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</si>
  <si>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</si>
  <si>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</si>
  <si>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</si>
  <si>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</si>
  <si>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</si>
  <si>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</si>
  <si>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</si>
  <si>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</si>
  <si>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</si>
  <si>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</si>
  <si>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</si>
  <si>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</si>
  <si>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</si>
  <si>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</si>
  <si>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</si>
  <si>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</si>
  <si>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</si>
  <si>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</si>
  <si>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</si>
  <si>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</si>
  <si>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</si>
  <si>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</si>
  <si>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</si>
  <si>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</si>
  <si>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</si>
  <si>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</si>
  <si>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</si>
  <si>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</si>
  <si>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</si>
  <si>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</si>
  <si>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</si>
  <si>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</si>
  <si>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</si>
  <si>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</si>
  <si>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</si>
  <si>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</si>
  <si>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</si>
  <si>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</si>
  <si>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</si>
  <si>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</si>
  <si>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</si>
  <si>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</si>
  <si>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</si>
  <si>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</si>
  <si>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</si>
  <si>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</si>
  <si>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</si>
  <si>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</si>
  <si>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</si>
  <si>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</si>
  <si>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</si>
  <si>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</si>
  <si>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</si>
  <si>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</si>
  <si>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</si>
  <si>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</si>
  <si>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</si>
  <si>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</si>
  <si>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</si>
  <si>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</si>
  <si>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</si>
  <si>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</si>
  <si>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</si>
  <si>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</si>
  <si>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</si>
  <si>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</si>
  <si>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</si>
  <si>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</si>
  <si>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</si>
  <si>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</si>
  <si>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</si>
  <si>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</si>
  <si>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</si>
  <si>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</si>
  <si>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</si>
  <si>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</si>
  <si>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</si>
  <si>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</si>
  <si>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</si>
  <si>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</si>
  <si>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</si>
  <si>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</si>
  <si>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</si>
  <si>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</si>
  <si>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</si>
  <si>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</si>
  <si>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</si>
  <si>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</si>
  <si>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</si>
  <si>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</si>
  <si>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</si>
  <si>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</si>
  <si>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</si>
  <si>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</si>
  <si>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</si>
  <si>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</si>
  <si>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</si>
  <si>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</si>
  <si>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</si>
  <si>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</si>
  <si>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</si>
  <si>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</si>
  <si>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</si>
  <si>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</si>
  <si>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</si>
  <si>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</si>
  <si>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</si>
  <si>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</si>
  <si>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</si>
  <si>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</si>
  <si>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</si>
  <si>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</si>
  <si>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</si>
  <si>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</si>
  <si>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</si>
  <si>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</si>
  <si>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</si>
  <si>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</si>
  <si>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</si>
  <si>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</si>
  <si>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</si>
  <si>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</si>
  <si>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</si>
  <si>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</si>
  <si>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</si>
  <si>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</si>
  <si>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</si>
  <si>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</si>
  <si>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</si>
  <si>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</si>
  <si>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</si>
  <si>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</si>
  <si>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</si>
  <si>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</si>
  <si>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</si>
  <si>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</si>
  <si>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</si>
  <si>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</si>
  <si>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</si>
  <si>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</si>
  <si>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</si>
  <si>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</si>
  <si>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</si>
  <si>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</si>
  <si>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</si>
  <si>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</si>
  <si>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</si>
  <si>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</si>
  <si>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</si>
  <si>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</si>
  <si>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</si>
  <si>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</si>
  <si>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</si>
  <si>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</si>
  <si>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</si>
  <si>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</si>
  <si>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</si>
  <si>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</si>
  <si>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</si>
  <si>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</si>
  <si>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</si>
  <si>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</si>
  <si>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</si>
  <si>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</si>
  <si>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</si>
  <si>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</si>
  <si>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</si>
  <si>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</si>
  <si>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</si>
  <si>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</si>
  <si>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</si>
  <si>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</si>
  <si>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</si>
  <si>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</si>
  <si>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</si>
  <si>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</si>
  <si>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</si>
  <si>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</si>
  <si>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</si>
  <si>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</si>
  <si>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</si>
  <si>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</si>
  <si>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</si>
  <si>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</si>
  <si>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</si>
  <si>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</si>
  <si>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</si>
  <si>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</si>
  <si>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</si>
  <si>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</si>
  <si>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</si>
  <si>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</si>
  <si>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</si>
  <si>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</si>
  <si>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</si>
  <si>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</si>
  <si>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</si>
  <si>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</si>
  <si>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</si>
  <si>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</si>
  <si>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</si>
  <si>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</si>
  <si>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</si>
  <si>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</si>
  <si>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</si>
  <si>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</si>
  <si>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</si>
  <si>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</si>
  <si>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</si>
  <si>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</si>
  <si>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</si>
  <si>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</si>
  <si>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</si>
  <si>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</si>
  <si>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</si>
  <si>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</si>
  <si>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</si>
  <si>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</si>
  <si>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</si>
  <si>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</si>
  <si>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</si>
  <si>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</si>
  <si>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</si>
  <si>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</si>
  <si>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</si>
  <si>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</si>
  <si>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</si>
  <si>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</si>
  <si>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</si>
  <si>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</si>
  <si>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</si>
  <si>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</si>
  <si>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</si>
  <si>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</si>
  <si>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</si>
  <si>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</si>
  <si>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</si>
  <si>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</si>
  <si>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</si>
  <si>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</si>
  <si>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</si>
  <si>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</si>
  <si>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</si>
  <si>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</si>
  <si>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</si>
  <si>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</si>
  <si>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</si>
  <si>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</si>
  <si>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</si>
  <si>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</si>
  <si>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</si>
  <si>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</si>
  <si>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</si>
  <si>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</si>
  <si>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</si>
  <si>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</si>
  <si>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</si>
  <si>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</si>
  <si>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</si>
  <si>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</si>
  <si>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</si>
  <si>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</si>
  <si>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</si>
  <si>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</si>
  <si>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</si>
  <si>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</si>
  <si>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</si>
  <si>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</si>
  <si>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</si>
  <si>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</si>
  <si>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</si>
  <si>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</si>
  <si>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</si>
  <si>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</si>
  <si>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</si>
  <si>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</si>
  <si>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</si>
  <si>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</si>
  <si>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</si>
  <si>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</si>
  <si>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</si>
  <si>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</si>
  <si>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</si>
  <si>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</si>
  <si>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</si>
  <si>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</si>
  <si>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</si>
  <si>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</si>
  <si>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</si>
  <si>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</si>
  <si>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</si>
  <si>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</si>
  <si>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</si>
  <si>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</si>
  <si>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</si>
  <si>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</si>
  <si>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</si>
  <si>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</si>
  <si>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</si>
  <si>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</si>
  <si>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</si>
  <si>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</si>
  <si>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</si>
  <si>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</si>
  <si>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</si>
  <si>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</si>
  <si>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</si>
  <si>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</si>
  <si>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</si>
  <si>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</si>
  <si>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</si>
  <si>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</si>
  <si>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</si>
  <si>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</si>
  <si>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</si>
  <si>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</si>
  <si>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</si>
  <si>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</si>
  <si>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</si>
  <si>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</si>
  <si>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</si>
  <si>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</si>
  <si>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</si>
  <si>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</si>
  <si>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</si>
  <si>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</si>
  <si>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</si>
  <si>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</si>
  <si>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</si>
  <si>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</si>
  <si>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</si>
  <si>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</si>
  <si>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</si>
  <si>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</si>
  <si>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</si>
  <si>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</si>
  <si>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</si>
  <si>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</si>
  <si>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</si>
  <si>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</si>
  <si>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</si>
  <si>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</si>
  <si>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</si>
  <si>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</si>
  <si>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</si>
  <si>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</si>
  <si>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</si>
  <si>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</si>
  <si>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</si>
  <si>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</si>
  <si>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</si>
  <si>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</si>
  <si>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</si>
  <si>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</si>
  <si>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</si>
  <si>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</si>
  <si>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</si>
  <si>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</si>
  <si>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</si>
  <si>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</si>
  <si>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</si>
  <si>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</si>
  <si>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</si>
  <si>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</si>
  <si>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</si>
  <si>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</si>
  <si>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</si>
  <si>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</si>
  <si>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</si>
  <si>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</si>
  <si>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</si>
  <si>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</si>
  <si>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</si>
  <si>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</si>
  <si>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</si>
  <si>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</si>
  <si>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</si>
  <si>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</si>
  <si>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</si>
  <si>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</si>
  <si>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</si>
  <si>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</si>
  <si>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</si>
  <si>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</si>
  <si>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</si>
  <si>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</si>
  <si>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</si>
  <si>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</si>
  <si>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</si>
  <si>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</si>
  <si>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</si>
  <si>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</si>
  <si>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</si>
  <si>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</si>
  <si>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</si>
  <si>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</si>
  <si>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</si>
  <si>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</si>
  <si>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</si>
  <si>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</si>
  <si>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</si>
  <si>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</si>
  <si>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</si>
  <si>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</si>
  <si>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</si>
  <si>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</si>
  <si>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</si>
  <si>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</si>
  <si>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</si>
  <si>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</si>
  <si>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</si>
  <si>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</si>
  <si>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</si>
  <si>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</si>
  <si>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</si>
  <si>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</si>
  <si>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</si>
  <si>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</si>
  <si>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</si>
  <si>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</si>
  <si>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</si>
  <si>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</si>
  <si>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</si>
  <si>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</si>
  <si>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</si>
  <si>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</si>
  <si>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</si>
  <si>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</si>
  <si>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</si>
  <si>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</si>
  <si>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</si>
  <si>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</si>
  <si>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</si>
  <si>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</si>
  <si>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</si>
  <si>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</si>
  <si>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</si>
  <si>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</si>
  <si>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</si>
  <si>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</si>
  <si>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</si>
  <si>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</si>
  <si>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</si>
  <si>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</si>
  <si>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</si>
  <si>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</si>
  <si>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</si>
  <si>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</si>
  <si>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</si>
  <si>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</si>
  <si>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</si>
  <si>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</si>
  <si>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</si>
  <si>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</si>
  <si>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</si>
  <si>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</si>
  <si>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</si>
  <si>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</si>
  <si>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</si>
  <si>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</si>
  <si>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</si>
  <si>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</si>
  <si>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</si>
  <si>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</si>
  <si>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</si>
  <si>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</si>
  <si>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</si>
  <si>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</si>
  <si>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</si>
  <si>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</si>
  <si>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</si>
  <si>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</si>
  <si>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</si>
  <si>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</si>
  <si>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</si>
  <si>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</si>
  <si>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</si>
  <si>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</si>
  <si>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</si>
  <si>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</si>
  <si>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</si>
  <si>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</si>
  <si>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</si>
  <si>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</si>
  <si>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</si>
  <si>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</si>
  <si>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</si>
  <si>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</si>
  <si>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</si>
  <si>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</si>
  <si>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</si>
  <si>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</si>
  <si>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</si>
  <si>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</si>
  <si>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</si>
  <si>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</si>
  <si>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</si>
  <si>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</si>
  <si>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</si>
  <si>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</si>
  <si>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</si>
  <si>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</si>
  <si>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</si>
  <si>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</si>
  <si>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</si>
  <si>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</si>
  <si>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</si>
  <si>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</si>
  <si>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</si>
  <si>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</si>
  <si>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</si>
  <si>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</si>
  <si>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</si>
  <si>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</si>
  <si>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</si>
  <si>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</si>
  <si>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</si>
  <si>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</si>
  <si>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</si>
  <si>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</si>
  <si>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</si>
  <si>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</si>
  <si>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</si>
  <si>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</si>
  <si>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</si>
  <si>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</si>
  <si>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</si>
  <si>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</si>
  <si>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</si>
  <si>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</si>
  <si>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</si>
  <si>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</si>
  <si>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</si>
  <si>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</si>
  <si>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</si>
  <si>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</si>
  <si>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</si>
  <si>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</si>
  <si>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</si>
  <si>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</si>
  <si>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</si>
  <si>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</si>
  <si>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</si>
  <si>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</si>
  <si>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</si>
  <si>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</si>
  <si>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</si>
  <si>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</si>
  <si>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</si>
  <si>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</si>
  <si>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</si>
  <si>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</si>
  <si>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</si>
  <si>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</si>
  <si>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</si>
  <si>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</si>
  <si>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</si>
  <si>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</si>
  <si>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</si>
  <si>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</si>
  <si>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</si>
  <si>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</si>
  <si>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</si>
  <si>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</si>
  <si>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</si>
  <si>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</si>
  <si>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</si>
  <si>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</si>
  <si>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</si>
  <si>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</si>
  <si>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</si>
  <si>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</si>
  <si>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</si>
  <si>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</si>
  <si>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</si>
  <si>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</si>
  <si>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</si>
  <si>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</si>
  <si>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</si>
  <si>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</si>
  <si>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</si>
  <si>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</si>
  <si>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</si>
  <si>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</si>
  <si>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</si>
  <si>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</si>
  <si>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</si>
  <si>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</si>
  <si>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</si>
  <si>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</si>
  <si>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</si>
  <si>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</si>
  <si>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</si>
  <si>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</si>
  <si>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</si>
  <si>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</si>
  <si>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</si>
  <si>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</si>
  <si>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</si>
  <si>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</si>
  <si>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</si>
  <si>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</si>
  <si>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</si>
  <si>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</si>
  <si>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</si>
  <si>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</si>
  <si>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</si>
  <si>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</si>
  <si>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</si>
  <si>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</si>
  <si>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</si>
  <si>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</si>
  <si>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</si>
  <si>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</si>
  <si>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</si>
  <si>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</si>
  <si>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</si>
  <si>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</si>
  <si>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</si>
  <si>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</si>
  <si>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</si>
  <si>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</si>
  <si>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</si>
  <si>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</si>
  <si>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</si>
  <si>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</si>
  <si>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</si>
  <si>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</si>
  <si>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</si>
  <si>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</si>
  <si>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</si>
  <si>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</si>
  <si>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</si>
  <si>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</si>
  <si>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</si>
  <si>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</si>
  <si>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</si>
  <si>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</si>
  <si>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</si>
  <si>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</si>
  <si>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</si>
  <si>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</si>
  <si>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</si>
  <si>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</si>
  <si>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</si>
  <si>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</si>
  <si>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</si>
  <si>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</si>
  <si>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</si>
  <si>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</si>
  <si>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</si>
  <si>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</si>
  <si>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</si>
  <si>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</si>
  <si>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</si>
  <si>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</si>
  <si>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</si>
  <si>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</si>
  <si>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</si>
  <si>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</si>
  <si>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</si>
  <si>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</si>
  <si>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</si>
  <si>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</si>
  <si>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</si>
  <si>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</si>
  <si>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</si>
  <si>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</si>
  <si>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</si>
  <si>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</si>
  <si>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</si>
  <si>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</si>
  <si>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</si>
  <si>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</si>
  <si>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</si>
  <si>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</si>
  <si>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</si>
  <si>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</si>
  <si>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</si>
  <si>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</si>
  <si>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</si>
  <si>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</si>
  <si>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</si>
  <si>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</si>
  <si>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</si>
  <si>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</si>
  <si>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</si>
  <si>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</si>
  <si>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</si>
  <si>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</si>
  <si>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</si>
  <si>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</si>
  <si>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</si>
  <si>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</si>
  <si>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</si>
  <si>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</si>
  <si>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</si>
  <si>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</si>
  <si>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</si>
  <si>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</si>
  <si>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</si>
  <si>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</si>
  <si>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</si>
  <si>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</si>
  <si>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</si>
  <si>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</si>
  <si>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</si>
  <si>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</si>
  <si>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</si>
  <si>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</si>
  <si>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</si>
  <si>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</si>
  <si>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</si>
  <si>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</si>
  <si>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</si>
  <si>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</si>
  <si>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</si>
  <si>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</si>
  <si>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</si>
  <si>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</si>
  <si>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</si>
  <si>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</si>
  <si>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</si>
  <si>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</si>
  <si>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</si>
  <si>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</si>
  <si>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</si>
  <si>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</si>
  <si>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</si>
  <si>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</si>
  <si>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</si>
  <si>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</si>
  <si>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</si>
  <si>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</si>
  <si>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</si>
  <si>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</si>
  <si>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</si>
  <si>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</si>
  <si>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</si>
  <si>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</si>
  <si>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</si>
  <si>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</si>
  <si>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</si>
  <si>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</si>
  <si>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</si>
  <si>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</si>
  <si>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</si>
  <si>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</si>
  <si>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</si>
  <si>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</si>
  <si>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</si>
  <si>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</si>
  <si>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</si>
  <si>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</si>
  <si>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</si>
  <si>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</si>
  <si>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</si>
  <si>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</si>
  <si>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</si>
  <si>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</si>
  <si>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</si>
  <si>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</si>
  <si>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</si>
  <si>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</si>
  <si>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</si>
  <si>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</si>
  <si>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</si>
  <si>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</si>
  <si>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</si>
  <si>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</si>
  <si>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</si>
  <si>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</si>
  <si>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</si>
  <si>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</si>
  <si>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</si>
  <si>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</si>
  <si>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</si>
  <si>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</si>
  <si>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</si>
  <si>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</si>
  <si>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</si>
  <si>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</si>
  <si>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</si>
  <si>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</si>
  <si>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</si>
  <si>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</si>
  <si>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</si>
  <si>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</si>
  <si>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</si>
  <si>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</si>
  <si>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</si>
  <si>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</si>
  <si>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</si>
  <si>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</si>
  <si>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</si>
  <si>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</si>
  <si>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</si>
  <si>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</si>
  <si>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</si>
  <si>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</si>
  <si>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</si>
  <si>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</si>
  <si>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</si>
  <si>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</si>
  <si>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</si>
  <si>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</si>
  <si>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</si>
  <si>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</si>
  <si>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</si>
  <si>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</si>
  <si>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</si>
  <si>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</si>
  <si>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</si>
  <si>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</si>
  <si>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</si>
  <si>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</si>
  <si>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</si>
  <si>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</si>
  <si>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</si>
  <si>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</si>
  <si>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</si>
  <si>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</si>
  <si>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</si>
  <si>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</si>
  <si>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</si>
  <si>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</si>
  <si>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</si>
  <si>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</si>
  <si>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</si>
  <si>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</si>
  <si>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</si>
  <si>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</si>
  <si>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</si>
  <si>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</si>
  <si>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</si>
  <si>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</si>
  <si>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</si>
  <si>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</si>
  <si>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</si>
  <si>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</si>
  <si>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</si>
  <si>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</si>
  <si>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</si>
  <si>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</si>
  <si>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</si>
  <si>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</si>
  <si>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</si>
  <si>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</si>
  <si>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</si>
  <si>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</si>
  <si>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</si>
  <si>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</si>
  <si>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</si>
  <si>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</si>
  <si>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</si>
  <si>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</si>
  <si>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</si>
  <si>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</si>
  <si>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</si>
  <si>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</si>
  <si>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</si>
  <si>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</si>
  <si>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</si>
  <si>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</si>
  <si>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</si>
  <si>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</si>
  <si>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</si>
  <si>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</si>
  <si>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</si>
  <si>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</si>
  <si>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</si>
  <si>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</si>
  <si>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</si>
  <si>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</si>
  <si>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</si>
  <si>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</si>
  <si>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</si>
  <si>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</si>
  <si>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</si>
  <si>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</si>
  <si>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</si>
  <si>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</si>
  <si>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</si>
  <si>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</si>
  <si>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</si>
  <si>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</si>
  <si>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</si>
  <si>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</si>
  <si>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</si>
  <si>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</si>
  <si>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</si>
  <si>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</si>
  <si>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</si>
  <si>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</si>
  <si>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</si>
  <si>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</si>
  <si>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</si>
  <si>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</si>
  <si>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</si>
  <si>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</si>
  <si>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</si>
  <si>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</si>
  <si>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</si>
  <si>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</si>
  <si>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</si>
  <si>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</si>
  <si>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</si>
  <si>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</si>
  <si>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</si>
  <si>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</si>
  <si>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</si>
  <si>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</si>
  <si>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</si>
  <si>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</si>
  <si>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</si>
  <si>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</si>
  <si>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</si>
  <si>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</si>
  <si>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</si>
  <si>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</si>
  <si>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</si>
  <si>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</si>
  <si>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</si>
  <si>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</si>
  <si>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</si>
  <si>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</si>
  <si>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</si>
  <si>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</si>
  <si>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</si>
  <si>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</si>
  <si>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</si>
  <si>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</si>
  <si>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</si>
  <si>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</si>
  <si>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</si>
  <si>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</si>
  <si>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</si>
  <si>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</si>
  <si>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</si>
  <si>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</si>
  <si>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</si>
  <si>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</si>
  <si>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</si>
  <si>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</si>
  <si>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</si>
  <si>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</si>
  <si>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</si>
  <si>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</si>
  <si>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</si>
  <si>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</si>
  <si>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</si>
  <si>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</si>
  <si>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</si>
  <si>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</si>
  <si>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</si>
  <si>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</si>
  <si>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</si>
  <si>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</si>
  <si>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</si>
  <si>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</si>
  <si>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</si>
  <si>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</si>
  <si>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</si>
  <si>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</si>
  <si>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</si>
  <si>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</si>
  <si>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</si>
  <si>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</si>
  <si>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</si>
  <si>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</si>
  <si>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</si>
  <si>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</si>
  <si>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</si>
  <si>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</si>
  <si>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</si>
  <si>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</si>
  <si>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</si>
  <si>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</si>
  <si>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</si>
  <si>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</si>
  <si>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</si>
  <si>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</si>
  <si>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</si>
  <si>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</si>
  <si>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</si>
  <si>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</si>
  <si>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</si>
  <si>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</si>
  <si>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</si>
  <si>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</si>
  <si>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</si>
  <si>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</si>
  <si>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</si>
  <si>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</si>
  <si>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</si>
  <si>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</si>
  <si>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</si>
  <si>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</si>
  <si>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</si>
  <si>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</si>
  <si>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</si>
  <si>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</si>
  <si>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</si>
  <si>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</si>
  <si>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</si>
  <si>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</si>
  <si>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</si>
  <si>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</si>
  <si>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</si>
  <si>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</si>
  <si>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</si>
  <si>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</si>
  <si>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</si>
  <si>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</si>
  <si>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</si>
  <si>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</si>
  <si>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</si>
  <si>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</si>
  <si>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</si>
  <si>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</si>
  <si>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</si>
  <si>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</si>
  <si>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</si>
  <si>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</si>
  <si>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</si>
  <si>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</si>
  <si>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</si>
  <si>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</si>
  <si>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</si>
  <si>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</si>
  <si>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</si>
  <si>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</si>
  <si>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</si>
  <si>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</si>
  <si>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</si>
  <si>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</si>
  <si>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</si>
  <si>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</si>
  <si>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</si>
  <si>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</si>
  <si>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</si>
  <si>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</si>
  <si>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</si>
  <si>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</si>
  <si>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</si>
  <si>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</si>
  <si>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</si>
  <si>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</si>
  <si>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</si>
  <si>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</si>
  <si>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</si>
  <si>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</si>
  <si>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</si>
  <si>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</si>
  <si>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</si>
  <si>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</si>
  <si>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</si>
  <si>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</si>
  <si>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</si>
  <si>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</si>
  <si>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</si>
  <si>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</si>
  <si>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</si>
  <si>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</si>
  <si>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</si>
  <si>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</si>
  <si>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</si>
  <si>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</si>
  <si>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</si>
  <si>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</si>
  <si>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</si>
  <si>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</si>
  <si>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</si>
  <si>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</si>
  <si>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</si>
  <si>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</si>
  <si>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</si>
  <si>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</si>
  <si>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</si>
  <si>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</si>
  <si>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</si>
  <si>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</si>
  <si>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</si>
  <si>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</si>
  <si>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</si>
  <si>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</si>
  <si>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</si>
  <si>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</si>
  <si>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</si>
  <si>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</si>
  <si>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</si>
  <si>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</si>
  <si>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</si>
  <si>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</si>
  <si>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</si>
  <si>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</si>
  <si>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</si>
  <si>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</si>
  <si>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</si>
  <si>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</si>
  <si>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</si>
  <si>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</si>
  <si>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</si>
  <si>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</si>
  <si>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</si>
  <si>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</si>
  <si>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</si>
  <si>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</si>
  <si>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</si>
  <si>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</si>
  <si>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</si>
  <si>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</si>
  <si>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</si>
  <si>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</si>
  <si>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</si>
  <si>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</si>
  <si>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</si>
  <si>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</si>
  <si>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</si>
  <si>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</si>
  <si>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</si>
  <si>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</si>
  <si>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</si>
  <si>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</si>
  <si>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</si>
  <si>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</si>
  <si>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</si>
  <si>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</si>
  <si>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</si>
  <si>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</si>
  <si>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</si>
  <si>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</si>
  <si>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</si>
  <si>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</si>
  <si>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</si>
  <si>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</si>
  <si>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</si>
  <si>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</si>
  <si>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</si>
  <si>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</si>
  <si>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</si>
  <si>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</si>
  <si>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</si>
  <si>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</si>
  <si>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</si>
  <si>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</si>
  <si>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</si>
  <si>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</si>
  <si>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</si>
  <si>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</si>
  <si>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</si>
  <si>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</si>
  <si>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</si>
  <si>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</si>
  <si>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</si>
  <si>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</si>
  <si>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</si>
  <si>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</si>
  <si>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</si>
  <si>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</si>
  <si>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</si>
  <si>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</si>
  <si>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</si>
  <si>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</si>
  <si>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</si>
  <si>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</si>
  <si>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</si>
  <si>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</si>
  <si>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</si>
  <si>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</si>
  <si>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</si>
  <si>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</si>
  <si>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</si>
  <si>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</si>
  <si>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</si>
  <si>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</si>
  <si>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</si>
  <si>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</si>
  <si>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</si>
  <si>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</si>
  <si>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</si>
  <si>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</si>
  <si>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</si>
  <si>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</si>
  <si>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</si>
  <si>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</si>
  <si>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</si>
  <si>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</si>
  <si>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</si>
  <si>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</si>
  <si>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</si>
  <si>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</si>
  <si>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</si>
  <si>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</si>
  <si>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</si>
  <si>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</si>
  <si>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</si>
  <si>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</si>
  <si>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</si>
  <si>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</si>
  <si>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</si>
  <si>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</si>
  <si>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</si>
  <si>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</si>
  <si>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</si>
  <si>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</si>
  <si>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</si>
  <si>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</si>
  <si>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</si>
  <si>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</si>
  <si>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</si>
  <si>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</si>
  <si>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</si>
  <si>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</si>
  <si>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</si>
  <si>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</si>
  <si>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</si>
  <si>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</si>
  <si>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</si>
  <si>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</si>
  <si>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</si>
  <si>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</si>
  <si>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</si>
  <si>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</si>
  <si>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</si>
  <si>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</si>
  <si>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</si>
  <si>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</si>
  <si>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</si>
  <si>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</si>
  <si>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</si>
  <si>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</si>
  <si>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</si>
  <si>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</si>
  <si>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</si>
  <si>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</si>
  <si>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</si>
  <si>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</si>
  <si>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</si>
  <si>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</si>
  <si>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</si>
  <si>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</si>
  <si>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</si>
  <si>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</si>
  <si>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</si>
  <si>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</si>
  <si>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</si>
  <si>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</si>
  <si>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</si>
  <si>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</si>
  <si>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</si>
  <si>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</si>
  <si>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</si>
  <si>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</si>
  <si>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</si>
  <si>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</si>
  <si>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</si>
  <si>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</si>
  <si>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</si>
  <si>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</si>
  <si>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</si>
  <si>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</si>
  <si>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</si>
  <si>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</si>
  <si>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</si>
  <si>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</si>
  <si>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</si>
  <si>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</si>
  <si>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</si>
  <si>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</si>
  <si>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</si>
  <si>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</si>
  <si>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</si>
  <si>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</si>
  <si>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</si>
  <si>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</si>
  <si>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</si>
  <si>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</si>
  <si>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</si>
  <si>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</si>
  <si>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</si>
  <si>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</si>
  <si>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</si>
  <si>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</si>
  <si>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</si>
  <si>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</si>
  <si>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</si>
  <si>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</si>
  <si>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</si>
  <si>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</si>
  <si>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</si>
  <si>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</si>
  <si>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</si>
  <si>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</si>
  <si>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</si>
  <si>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</si>
  <si>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</si>
  <si>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</si>
  <si>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</si>
  <si>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</si>
  <si>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</si>
  <si>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</si>
  <si>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</si>
  <si>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</si>
  <si>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</si>
  <si>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</si>
  <si>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</si>
  <si>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</si>
  <si>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</si>
  <si>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</si>
  <si>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</si>
  <si>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</si>
  <si>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</si>
  <si>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</si>
  <si>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</si>
  <si>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</si>
  <si>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</si>
  <si>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</si>
  <si>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</si>
  <si>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</si>
  <si>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</si>
  <si>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</si>
  <si>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</si>
  <si>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</si>
  <si>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</si>
  <si>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</si>
  <si>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</si>
  <si>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</si>
  <si>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</si>
  <si>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</si>
  <si>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</si>
  <si>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</si>
  <si>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</si>
  <si>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</si>
  <si>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</si>
  <si>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</si>
  <si>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</si>
  <si>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</si>
  <si>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</si>
  <si>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</si>
  <si>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</si>
  <si>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</si>
  <si>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</si>
  <si>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</si>
  <si>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</si>
  <si>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</si>
  <si>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</si>
  <si>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</si>
  <si>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</si>
  <si>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</si>
  <si>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</si>
  <si>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</si>
  <si>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</si>
  <si>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</si>
  <si>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</si>
  <si>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</si>
  <si>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</si>
  <si>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</si>
  <si>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</si>
  <si>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</si>
  <si>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</si>
  <si>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</si>
  <si>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</si>
  <si>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</si>
  <si>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</si>
  <si>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</si>
  <si>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</si>
  <si>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</si>
  <si>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</si>
  <si>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</si>
  <si>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</si>
  <si>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</si>
  <si>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</si>
  <si>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</si>
  <si>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</si>
  <si>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</si>
  <si>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</si>
  <si>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</si>
  <si>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</si>
  <si>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</si>
  <si>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</si>
  <si>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</si>
  <si>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</si>
  <si>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</si>
  <si>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</si>
  <si>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</si>
  <si>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</si>
  <si>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</si>
  <si>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</si>
  <si>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</si>
  <si>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</si>
  <si>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</si>
  <si>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</si>
  <si>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</si>
  <si>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</si>
  <si>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</si>
  <si>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</si>
  <si>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</si>
  <si>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</si>
  <si>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</si>
  <si>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</si>
  <si>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</si>
  <si>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</si>
  <si>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</si>
  <si>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</si>
  <si>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</si>
  <si>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</si>
  <si>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</si>
  <si>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</si>
  <si>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</si>
  <si>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</si>
  <si>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</si>
  <si>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</si>
  <si>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</si>
  <si>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</si>
  <si>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</si>
  <si>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</si>
  <si>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</si>
  <si>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</si>
  <si>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</si>
  <si>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</si>
  <si>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</si>
  <si>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</si>
  <si>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</si>
  <si>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</si>
  <si>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</si>
  <si>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</si>
  <si>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</si>
  <si>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</si>
  <si>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</si>
  <si>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</si>
  <si>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</si>
  <si>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</si>
  <si>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</si>
  <si>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</si>
  <si>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</si>
  <si>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</si>
  <si>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</si>
  <si>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</si>
  <si>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</si>
  <si>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</si>
  <si>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</si>
  <si>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</si>
  <si>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</si>
  <si>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</si>
  <si>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</si>
  <si>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</si>
  <si>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</si>
  <si>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</si>
  <si>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</si>
  <si>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</si>
  <si>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</si>
  <si>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</si>
  <si>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</si>
  <si>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</si>
  <si>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</si>
  <si>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</si>
  <si>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</si>
  <si>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</si>
  <si>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</si>
  <si>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</si>
  <si>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</si>
  <si>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</si>
  <si>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</si>
  <si>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</si>
  <si>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</si>
  <si>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</si>
  <si>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</si>
  <si>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</si>
  <si>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</si>
  <si>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</si>
  <si>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</si>
  <si>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</si>
  <si>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</si>
  <si>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</si>
  <si>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</si>
  <si>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</si>
  <si>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</si>
  <si>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</si>
  <si>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</si>
  <si>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</si>
  <si>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</si>
  <si>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</si>
  <si>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</si>
  <si>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</si>
  <si>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</si>
  <si>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</si>
  <si>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</si>
  <si>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</si>
  <si>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</si>
  <si>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</si>
  <si>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</si>
  <si>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</si>
  <si>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</si>
  <si>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</si>
  <si>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</si>
  <si>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</si>
  <si>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</si>
  <si>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</si>
  <si>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</si>
  <si>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</si>
  <si>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</si>
  <si>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</si>
  <si>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</si>
  <si>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</si>
  <si>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</si>
  <si>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</si>
  <si>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</si>
  <si>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</si>
  <si>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</si>
  <si>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</si>
  <si>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</si>
  <si>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</si>
  <si>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</si>
  <si>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</si>
  <si>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</si>
  <si>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</si>
  <si>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</si>
  <si>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</si>
  <si>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</si>
  <si>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</si>
  <si>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</si>
  <si>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</si>
  <si>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</si>
  <si>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</si>
  <si>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</si>
  <si>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</si>
  <si>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</si>
  <si>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</si>
  <si>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</si>
  <si>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</si>
  <si>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</si>
  <si>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</si>
  <si>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</si>
  <si>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</si>
  <si>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</si>
  <si>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</si>
  <si>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</si>
  <si>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</si>
  <si>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</si>
  <si>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</si>
  <si>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</si>
  <si>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</si>
  <si>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</si>
  <si>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</si>
  <si>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</si>
  <si>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</si>
  <si>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</si>
  <si>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</si>
  <si>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</si>
  <si>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</si>
  <si>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</si>
  <si>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</si>
  <si>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</si>
  <si>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</si>
  <si>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</si>
  <si>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</si>
  <si>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</si>
  <si>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</si>
  <si>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</si>
  <si>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</si>
  <si>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</si>
  <si>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</si>
  <si>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</si>
  <si>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</si>
  <si>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</si>
  <si>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</si>
  <si>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</si>
  <si>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</si>
  <si>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</si>
  <si>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</si>
  <si>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</si>
  <si>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</si>
  <si>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</si>
  <si>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</si>
  <si>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</si>
  <si>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</si>
  <si>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</si>
  <si>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</si>
  <si>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</si>
  <si>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</si>
  <si>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</si>
  <si>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</si>
  <si>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</si>
  <si>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</si>
  <si>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</si>
  <si>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</si>
  <si>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</si>
  <si>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</si>
  <si>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</si>
  <si>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</si>
  <si>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</si>
  <si>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</si>
  <si>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</si>
  <si>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</si>
  <si>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</si>
  <si>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</si>
  <si>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</si>
  <si>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</si>
  <si>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</si>
  <si>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</si>
  <si>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</si>
  <si>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</si>
  <si>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</si>
  <si>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</si>
  <si>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</si>
  <si>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</si>
  <si>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</si>
  <si>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</si>
  <si>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</si>
  <si>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</si>
  <si>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</si>
  <si>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</si>
  <si>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</si>
  <si>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</si>
  <si>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</si>
  <si>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</si>
  <si>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</si>
  <si>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</si>
  <si>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</si>
  <si>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</si>
  <si>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</si>
  <si>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</si>
  <si>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</si>
  <si>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</si>
  <si>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</si>
  <si>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</si>
  <si>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</si>
  <si>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</si>
  <si>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</si>
  <si>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</si>
  <si>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</si>
  <si>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</si>
  <si>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</si>
  <si>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</si>
  <si>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</si>
  <si>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</si>
  <si>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</si>
  <si>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</si>
  <si>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</si>
  <si>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</si>
  <si>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</si>
  <si>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</si>
  <si>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</si>
  <si>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</si>
  <si>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</si>
  <si>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</si>
  <si>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</si>
  <si>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</si>
  <si>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</si>
  <si>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</si>
  <si>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</si>
  <si>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</si>
  <si>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</si>
  <si>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</si>
  <si>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</si>
  <si>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</si>
  <si>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</si>
  <si>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</si>
  <si>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</si>
  <si>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</si>
  <si>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</si>
  <si>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</si>
  <si>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</si>
  <si>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</si>
  <si>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</si>
  <si>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</si>
  <si>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</si>
  <si>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</si>
  <si>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</si>
  <si>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</si>
  <si>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</si>
  <si>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</si>
  <si>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</si>
  <si>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</si>
  <si>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</si>
  <si>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</si>
  <si>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</si>
  <si>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</si>
  <si>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</si>
  <si>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</si>
  <si>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</si>
  <si>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</si>
  <si>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</si>
  <si>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</si>
  <si>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</si>
  <si>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</si>
  <si>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</si>
  <si>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</si>
  <si>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</si>
  <si>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</si>
  <si>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</si>
  <si>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</si>
  <si>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</si>
  <si>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</si>
  <si>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</si>
  <si>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</si>
  <si>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</si>
  <si>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</si>
  <si>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</si>
  <si>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</si>
  <si>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</si>
  <si>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</si>
  <si>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</si>
  <si>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</si>
  <si>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</si>
  <si>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</si>
  <si>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</si>
  <si>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</si>
  <si>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</si>
  <si>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</si>
  <si>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</si>
  <si>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</si>
  <si>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</si>
  <si>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</si>
  <si>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</si>
  <si>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</si>
  <si>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</si>
  <si>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</si>
  <si>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</si>
  <si>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</si>
  <si>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</si>
  <si>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</si>
  <si>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</si>
  <si>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</si>
  <si>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</si>
  <si>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</si>
  <si>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</si>
  <si>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</si>
  <si>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</si>
  <si>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</si>
  <si>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</si>
  <si>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</si>
  <si>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</si>
  <si>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</si>
  <si>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</si>
  <si>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</si>
  <si>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</si>
  <si>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</si>
  <si>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</si>
  <si>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</si>
  <si>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</si>
  <si>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</si>
  <si>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</si>
  <si>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</si>
  <si>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</si>
  <si>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</si>
  <si>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</si>
  <si>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</si>
  <si>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</si>
  <si>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</si>
  <si>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</si>
  <si>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</si>
  <si>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</si>
  <si>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</si>
  <si>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</si>
  <si>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</si>
  <si>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</si>
  <si>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</si>
  <si>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</si>
  <si>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</si>
  <si>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</si>
  <si>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</si>
  <si>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</si>
  <si>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</si>
  <si>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</si>
  <si>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</si>
  <si>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</si>
  <si>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</si>
  <si>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</si>
  <si>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</si>
  <si>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</si>
  <si>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</si>
  <si>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</si>
  <si>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</si>
  <si>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</si>
  <si>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</si>
  <si>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</si>
  <si>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</si>
  <si>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</si>
  <si>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</si>
  <si>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</si>
  <si>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</si>
  <si>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</si>
  <si>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</si>
  <si>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</si>
  <si>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</si>
  <si>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</si>
  <si>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</si>
  <si>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</si>
  <si>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</si>
  <si>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</si>
  <si>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</si>
  <si>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</si>
  <si>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</si>
  <si>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</si>
  <si>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</si>
  <si>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</si>
  <si>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</si>
  <si>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</si>
  <si>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</si>
  <si>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</si>
  <si>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</si>
  <si>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</si>
  <si>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</si>
  <si>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</si>
  <si>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</si>
  <si>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</si>
  <si>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</si>
  <si>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</si>
  <si>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</si>
  <si>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</si>
  <si>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</si>
  <si>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</si>
  <si>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</si>
  <si>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</si>
  <si>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</si>
  <si>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</si>
  <si>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</si>
  <si>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</si>
  <si>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</si>
  <si>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</si>
  <si>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</si>
  <si>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</si>
  <si>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</si>
  <si>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</si>
  <si>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</si>
  <si>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</si>
  <si>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</si>
  <si>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</si>
  <si>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</si>
  <si>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</si>
  <si>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</si>
  <si>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</si>
  <si>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</si>
  <si>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</si>
  <si>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</si>
  <si>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</si>
  <si>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</si>
  <si>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</si>
  <si>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</si>
  <si>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</si>
  <si>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</si>
  <si>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</si>
  <si>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</si>
  <si>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</si>
  <si>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</si>
  <si>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</si>
  <si>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</si>
  <si>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</si>
  <si>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</si>
  <si>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</si>
  <si>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</si>
  <si>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</si>
  <si>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</si>
  <si>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</si>
  <si>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</si>
  <si>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</si>
  <si>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</si>
  <si>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</si>
  <si>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</si>
  <si>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</si>
  <si>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</si>
  <si>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</si>
  <si>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</si>
  <si>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</si>
  <si>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</si>
  <si>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</si>
  <si>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</si>
  <si>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</si>
  <si>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</si>
  <si>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</si>
  <si>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</si>
  <si>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</si>
  <si>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</si>
  <si>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</si>
  <si>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</si>
  <si>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</si>
  <si>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</si>
  <si>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</si>
  <si>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</si>
  <si>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</si>
  <si>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</si>
  <si>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</si>
  <si>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</si>
  <si>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</si>
  <si>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</si>
  <si>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</si>
  <si>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</si>
  <si>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</si>
  <si>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</si>
  <si>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</si>
  <si>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</si>
  <si>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</si>
  <si>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</si>
  <si>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</si>
  <si>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</si>
  <si>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</si>
  <si>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</si>
  <si>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</si>
  <si>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</si>
  <si>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</si>
  <si>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</si>
  <si>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</si>
  <si>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</si>
  <si>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</si>
  <si>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</si>
  <si>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</si>
  <si>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</si>
  <si>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</si>
  <si>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</si>
  <si>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</si>
  <si>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</si>
  <si>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</si>
  <si>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</si>
  <si>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</si>
  <si>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</si>
  <si>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</si>
  <si>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</si>
  <si>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</si>
  <si>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</si>
  <si>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</si>
  <si>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</si>
  <si>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</si>
  <si>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</si>
  <si>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</si>
  <si>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</si>
  <si>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</si>
  <si>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</si>
  <si>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</si>
  <si>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</si>
  <si>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</si>
  <si>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</si>
  <si>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</si>
  <si>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</si>
  <si>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</si>
  <si>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</si>
  <si>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</si>
  <si>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</si>
  <si>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</si>
  <si>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</si>
  <si>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</si>
  <si>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</si>
  <si>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</si>
  <si>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</si>
  <si>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</si>
  <si>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</si>
  <si>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</si>
  <si>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</si>
  <si>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</si>
  <si>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</si>
  <si>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</si>
  <si>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</si>
  <si>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</si>
  <si>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</si>
  <si>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</si>
  <si>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</si>
  <si>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</si>
  <si>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</si>
  <si>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</si>
  <si>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</si>
  <si>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</si>
  <si>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</si>
  <si>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</si>
  <si>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</si>
  <si>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</si>
  <si>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</si>
  <si>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</si>
  <si>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</si>
  <si>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</si>
  <si>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</si>
  <si>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</si>
  <si>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</si>
  <si>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</si>
  <si>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</si>
  <si>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</si>
  <si>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</si>
  <si>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</si>
  <si>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</si>
  <si>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</si>
  <si>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</si>
  <si>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</si>
  <si>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</si>
  <si>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</si>
  <si>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</si>
  <si>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</si>
  <si>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</si>
  <si>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</si>
  <si>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</si>
  <si>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</si>
  <si>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</si>
  <si>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</si>
  <si>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</si>
  <si>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</si>
  <si>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</si>
  <si>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</si>
  <si>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</si>
  <si>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</si>
  <si>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</si>
  <si>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</si>
  <si>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</si>
  <si>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</si>
  <si>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</si>
  <si>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</si>
  <si>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</si>
  <si>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</si>
  <si>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</si>
  <si>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</si>
  <si>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</si>
  <si>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</si>
  <si>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</si>
  <si>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</si>
  <si>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</si>
  <si>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</si>
  <si>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</si>
  <si>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</si>
  <si>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</si>
  <si>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</si>
  <si>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</si>
  <si>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</si>
  <si>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</si>
  <si>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</si>
  <si>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</si>
  <si>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</si>
  <si>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</si>
  <si>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</si>
  <si>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</si>
  <si>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</si>
  <si>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</si>
  <si>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</si>
  <si>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</si>
  <si>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</si>
  <si>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</si>
  <si>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</si>
  <si>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</si>
  <si>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</si>
  <si>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</si>
  <si>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</si>
  <si>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</si>
  <si>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</si>
  <si>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</si>
  <si>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</si>
  <si>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</si>
  <si>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</si>
  <si>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</si>
  <si>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</si>
  <si>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</si>
  <si>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</si>
  <si>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</si>
  <si>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</si>
  <si>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</si>
  <si>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</si>
  <si>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</si>
  <si>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</si>
  <si>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</si>
  <si>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</si>
  <si>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</si>
  <si>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</si>
  <si>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</si>
  <si>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</si>
  <si>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</si>
  <si>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</si>
  <si>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</si>
  <si>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</si>
  <si>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</si>
  <si>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</si>
  <si>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</si>
  <si>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</si>
  <si>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</si>
  <si>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</si>
  <si>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</si>
  <si>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</si>
  <si>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</si>
  <si>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</si>
  <si>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</si>
  <si>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</si>
  <si>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</si>
  <si>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</si>
  <si>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</si>
  <si>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</si>
  <si>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</si>
  <si>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</si>
  <si>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</si>
  <si>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</si>
  <si>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</si>
  <si>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</si>
  <si>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</si>
  <si>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</si>
  <si>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</si>
  <si>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</si>
  <si>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</si>
  <si>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</si>
  <si>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</si>
  <si>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</si>
  <si>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</si>
  <si>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</si>
  <si>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</si>
  <si>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</si>
  <si>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</si>
  <si>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</si>
  <si>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</si>
  <si>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</si>
  <si>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</si>
  <si>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</si>
  <si>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</si>
  <si>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</si>
  <si>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</si>
  <si>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</si>
  <si>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</si>
  <si>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</si>
  <si>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</si>
  <si>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</si>
  <si>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</si>
  <si>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</si>
  <si>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</si>
  <si>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</si>
  <si>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</si>
  <si>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</si>
  <si>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</si>
  <si>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</si>
  <si>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</si>
  <si>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</si>
  <si>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</si>
  <si>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</si>
  <si>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</si>
  <si>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</si>
  <si>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</si>
  <si>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</si>
  <si>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</si>
  <si>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</si>
  <si>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</si>
  <si>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</si>
  <si>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</si>
  <si>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</si>
  <si>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</si>
  <si>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</si>
  <si>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</si>
  <si>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</si>
  <si>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</si>
  <si>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</si>
  <si>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</si>
  <si>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</si>
  <si>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</si>
  <si>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</si>
  <si>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</si>
  <si>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</si>
  <si>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</si>
  <si>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</si>
  <si>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</si>
  <si>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</si>
  <si>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</si>
  <si>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</si>
  <si>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</si>
  <si>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</si>
  <si>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</si>
  <si>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</si>
  <si>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</si>
  <si>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</si>
  <si>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</si>
  <si>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</si>
  <si>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</si>
  <si>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</si>
  <si>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</si>
  <si>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</si>
  <si>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</si>
  <si>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</si>
  <si>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</si>
  <si>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</si>
  <si>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</si>
  <si>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</si>
  <si>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</si>
  <si>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</si>
  <si>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</si>
  <si>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</si>
  <si>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</si>
  <si>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</si>
  <si>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</si>
  <si>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</si>
  <si>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</si>
  <si>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</si>
  <si>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</si>
  <si>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</si>
  <si>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</si>
  <si>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</si>
  <si>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</si>
  <si>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</si>
  <si>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</si>
  <si>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</si>
  <si>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</si>
  <si>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</si>
  <si>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</si>
  <si>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</si>
  <si>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</si>
  <si>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</si>
  <si>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</si>
  <si>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</si>
  <si>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</si>
  <si>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</si>
  <si>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</si>
  <si>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</si>
  <si>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</si>
  <si>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</si>
  <si>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</si>
  <si>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</si>
  <si>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</si>
  <si>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</si>
  <si>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</si>
  <si>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</si>
  <si>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</si>
  <si>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</si>
  <si>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</si>
  <si>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</si>
  <si>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</si>
  <si>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</si>
  <si>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</si>
  <si>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</si>
  <si>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</si>
  <si>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</si>
  <si>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</si>
  <si>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</si>
  <si>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</si>
  <si>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</si>
  <si>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</si>
  <si>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</si>
  <si>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</si>
  <si>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</si>
  <si>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</si>
  <si>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</si>
  <si>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</si>
  <si>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</si>
  <si>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</si>
  <si>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</si>
  <si>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</si>
  <si>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</si>
  <si>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</si>
  <si>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</si>
  <si>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</si>
  <si>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</si>
  <si>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</si>
  <si>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</si>
  <si>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</si>
  <si>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</si>
  <si>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</si>
  <si>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</si>
  <si>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</si>
  <si>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</si>
  <si>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</si>
  <si>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</si>
  <si>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</si>
  <si>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</si>
  <si>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</si>
  <si>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</si>
  <si>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</si>
  <si>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</si>
  <si>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</si>
  <si>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</si>
  <si>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</si>
  <si>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</si>
  <si>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</si>
  <si>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</si>
  <si>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</si>
  <si>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</si>
  <si>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</si>
  <si>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</si>
  <si>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</si>
  <si>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</si>
  <si>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</si>
  <si>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</si>
  <si>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</si>
  <si>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</si>
  <si>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</si>
  <si>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</si>
  <si>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</si>
  <si>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</si>
  <si>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</si>
  <si>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</si>
  <si>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</si>
  <si>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</si>
  <si>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</si>
  <si>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</si>
  <si>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</si>
  <si>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</si>
  <si>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</si>
  <si>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</si>
  <si>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</si>
  <si>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</si>
  <si>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</si>
  <si>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</si>
  <si>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</si>
  <si>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</si>
  <si>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</si>
  <si>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</si>
  <si>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</si>
  <si>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</si>
  <si>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</si>
  <si>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</si>
  <si>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</si>
  <si>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</si>
  <si>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</si>
  <si>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</si>
  <si>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</si>
  <si>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</si>
  <si>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</si>
  <si>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</si>
  <si>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</si>
  <si>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</si>
  <si>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</si>
  <si>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</si>
  <si>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</si>
  <si>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</si>
  <si>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</si>
  <si>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</si>
  <si>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</si>
  <si>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</si>
  <si>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</si>
  <si>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</si>
  <si>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</si>
  <si>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</si>
  <si>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</si>
  <si>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</si>
  <si>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</si>
  <si>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</si>
  <si>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</si>
  <si>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</si>
  <si>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</si>
  <si>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</si>
  <si>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</si>
  <si>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</si>
  <si>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</si>
  <si>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</si>
  <si>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</si>
  <si>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</si>
  <si>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</si>
  <si>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</si>
  <si>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</si>
  <si>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</si>
  <si>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</si>
  <si>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</si>
  <si>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</si>
  <si>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</si>
  <si>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</si>
  <si>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</si>
  <si>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</si>
  <si>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</si>
  <si>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</si>
  <si>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</si>
  <si>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</si>
  <si>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</si>
  <si>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</si>
  <si>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</si>
  <si>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</si>
  <si>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</si>
  <si>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</si>
  <si>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</si>
  <si>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</si>
  <si>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</si>
  <si>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</si>
  <si>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</si>
  <si>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</si>
  <si>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</si>
  <si>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</si>
  <si>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</si>
  <si>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</si>
  <si>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</si>
  <si>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</si>
  <si>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</si>
  <si>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</si>
  <si>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</si>
  <si>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</si>
  <si>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</si>
  <si>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</si>
  <si>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</si>
  <si>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</si>
  <si>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</si>
  <si>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</si>
  <si>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</si>
  <si>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</si>
  <si>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</si>
  <si>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</si>
  <si>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</si>
  <si>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</si>
  <si>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</si>
  <si>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</si>
  <si>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</si>
  <si>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</si>
  <si>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</si>
  <si>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</si>
  <si>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</si>
  <si>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</si>
  <si>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</si>
  <si>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</si>
  <si>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</si>
  <si>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</si>
  <si>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</si>
  <si>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</si>
  <si>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</si>
  <si>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</si>
  <si>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</si>
  <si>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</si>
  <si>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</si>
  <si>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</si>
  <si>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</si>
  <si>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</si>
  <si>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</si>
  <si>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</si>
  <si>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</si>
  <si>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</si>
  <si>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</si>
  <si>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</si>
  <si>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</si>
  <si>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</si>
  <si>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</si>
  <si>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</si>
  <si>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</si>
  <si>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</si>
  <si>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</si>
  <si>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</si>
  <si>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</si>
  <si>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</si>
  <si>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</si>
  <si>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</si>
  <si>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</si>
  <si>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</si>
  <si>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</si>
  <si>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</si>
  <si>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</si>
  <si>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</si>
  <si>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</si>
  <si>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</si>
  <si>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</si>
  <si>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</si>
  <si>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</si>
  <si>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</si>
  <si>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</si>
  <si>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</si>
  <si>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</si>
  <si>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</si>
  <si>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</si>
  <si>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</si>
  <si>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</si>
  <si>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</si>
  <si>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</si>
  <si>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</si>
  <si>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</si>
  <si>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</si>
  <si>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</si>
  <si>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</si>
  <si>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</si>
  <si>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</si>
  <si>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</si>
  <si>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</si>
  <si>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</si>
  <si>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</si>
  <si>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</si>
  <si>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</si>
  <si>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</si>
  <si>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</si>
  <si>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</si>
  <si>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</si>
  <si>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</si>
  <si>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</si>
  <si>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</si>
  <si>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</si>
  <si>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</si>
  <si>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</si>
  <si>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</si>
  <si>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</si>
  <si>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</si>
  <si>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</si>
  <si>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</si>
  <si>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</si>
  <si>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</si>
  <si>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</si>
  <si>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</si>
  <si>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</si>
  <si>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</si>
  <si>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</si>
  <si>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</si>
  <si>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</si>
  <si>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</si>
  <si>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</si>
  <si>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</si>
  <si>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</si>
  <si>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</si>
  <si>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</si>
  <si>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</si>
  <si>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</si>
  <si>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</si>
  <si>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</si>
  <si>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</si>
  <si>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</si>
  <si>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</si>
  <si>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</si>
  <si>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</si>
  <si>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</si>
  <si>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</si>
  <si>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</si>
  <si>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</si>
  <si>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</si>
  <si>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</si>
  <si>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</si>
  <si>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</si>
  <si>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</si>
  <si>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</si>
  <si>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</si>
  <si>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</si>
  <si>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</si>
  <si>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</si>
  <si>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</si>
  <si>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</si>
  <si>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</si>
  <si>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</si>
  <si>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</si>
  <si>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</si>
  <si>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</si>
  <si>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</si>
  <si>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</si>
  <si>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</si>
  <si>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</si>
  <si>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</si>
  <si>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</si>
  <si>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</si>
  <si>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</si>
  <si>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</si>
  <si>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</si>
  <si>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</si>
  <si>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</si>
  <si>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</si>
  <si>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</si>
  <si>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</si>
  <si>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</si>
  <si>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</si>
  <si>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</si>
  <si>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</si>
  <si>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</si>
  <si>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</si>
  <si>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</si>
  <si>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</si>
  <si>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</si>
  <si>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</si>
  <si>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</si>
  <si>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</si>
  <si>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</si>
  <si>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</si>
  <si>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</si>
  <si>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</si>
  <si>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</si>
  <si>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</si>
  <si>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</si>
  <si>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</si>
  <si>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</si>
  <si>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</si>
  <si>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</si>
  <si>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</si>
  <si>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</si>
  <si>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</si>
  <si>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</si>
  <si>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</si>
  <si>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</si>
  <si>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</si>
  <si>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</si>
  <si>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</si>
  <si>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</si>
  <si>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</si>
  <si>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</si>
  <si>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</si>
  <si>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</si>
  <si>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</si>
  <si>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</si>
  <si>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</si>
  <si>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</si>
  <si>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</si>
  <si>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</si>
  <si>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</si>
  <si>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</si>
  <si>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</si>
  <si>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</si>
  <si>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</si>
  <si>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</si>
  <si>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</si>
  <si>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</si>
  <si>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</si>
  <si>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</si>
  <si>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</si>
  <si>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</si>
  <si>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</si>
  <si>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</si>
  <si>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</si>
  <si>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</si>
  <si>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</si>
  <si>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</si>
  <si>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</si>
  <si>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</si>
  <si>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</si>
  <si>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</si>
  <si>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</si>
  <si>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</si>
  <si>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</si>
  <si>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</si>
  <si>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</si>
  <si>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</si>
  <si>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</si>
  <si>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</si>
  <si>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</si>
  <si>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</si>
  <si>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</si>
  <si>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</si>
  <si>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</si>
  <si>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</si>
  <si>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</si>
  <si>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</si>
  <si>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</si>
  <si>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</si>
  <si>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</si>
  <si>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</si>
  <si>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</si>
  <si>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</si>
  <si>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</si>
  <si>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</si>
  <si>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</si>
  <si>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</si>
  <si>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</si>
  <si>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</si>
  <si>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</si>
  <si>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</si>
  <si>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</si>
  <si>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</si>
  <si>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</si>
  <si>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</si>
  <si>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</si>
  <si>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</si>
  <si>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</si>
  <si>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</si>
  <si>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</si>
  <si>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</si>
  <si>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</si>
  <si>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</si>
  <si>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</si>
  <si>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</si>
  <si>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</si>
  <si>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</si>
  <si>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</si>
  <si>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</si>
  <si>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</si>
  <si>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</si>
  <si>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</si>
  <si>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</si>
  <si>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</si>
  <si>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</si>
  <si>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</si>
  <si>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</si>
  <si>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</si>
  <si>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</si>
  <si>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</si>
  <si>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</si>
  <si>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</si>
  <si>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</si>
  <si>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</si>
  <si>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</si>
  <si>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</si>
  <si>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</si>
  <si>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</si>
  <si>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</si>
  <si>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</si>
  <si>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</si>
  <si>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</si>
  <si>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</si>
  <si>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</si>
  <si>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</si>
  <si>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</si>
  <si>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</si>
  <si>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</si>
  <si>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</si>
  <si>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</si>
  <si>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</si>
  <si>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</si>
  <si>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</si>
  <si>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</si>
  <si>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</si>
  <si>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</si>
  <si>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</si>
  <si>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</si>
  <si>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</si>
  <si>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</si>
  <si>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</si>
  <si>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</si>
  <si>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</si>
  <si>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</si>
  <si>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</si>
  <si>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</si>
  <si>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</si>
  <si>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</si>
  <si>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</si>
  <si>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</si>
  <si>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</si>
  <si>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</si>
  <si>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</si>
  <si>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</si>
  <si>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</si>
  <si>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</si>
  <si>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</si>
  <si>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</si>
  <si>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</si>
  <si>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</si>
  <si>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</si>
  <si>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</si>
  <si>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</si>
  <si>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</si>
  <si>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</si>
  <si>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</si>
  <si>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</si>
  <si>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</si>
  <si>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</si>
  <si>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</si>
  <si>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</si>
  <si>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</si>
  <si>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</si>
  <si>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</si>
  <si>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</si>
  <si>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</si>
  <si>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</si>
  <si>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</si>
  <si>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</si>
  <si>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</si>
  <si>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</si>
  <si>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</si>
  <si>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</si>
  <si>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</si>
  <si>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</si>
  <si>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</si>
  <si>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</si>
  <si>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</si>
  <si>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</si>
  <si>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</si>
  <si>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</si>
  <si>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</si>
  <si>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</si>
  <si>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</si>
  <si>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</si>
  <si>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</si>
  <si>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</si>
  <si>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</si>
  <si>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</si>
  <si>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</si>
  <si>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</si>
  <si>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</si>
  <si>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</si>
  <si>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</si>
  <si>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</si>
  <si>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</si>
  <si>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</si>
  <si>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</si>
  <si>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</si>
  <si>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</si>
  <si>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</si>
  <si>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</si>
  <si>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</si>
  <si>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</si>
  <si>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</si>
  <si>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</si>
  <si>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</si>
  <si>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</si>
  <si>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</si>
  <si>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</si>
  <si>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</si>
  <si>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</si>
  <si>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</si>
  <si>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</si>
  <si>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</si>
  <si>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</si>
  <si>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</si>
  <si>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</si>
  <si>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</si>
  <si>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</si>
  <si>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</si>
  <si>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</si>
  <si>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</si>
  <si>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</si>
  <si>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</si>
  <si>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</si>
  <si>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</si>
  <si>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</si>
  <si>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</si>
  <si>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</si>
  <si>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</si>
  <si>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</si>
  <si>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</si>
  <si>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</si>
  <si>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</si>
  <si>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</si>
  <si>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</si>
  <si>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</si>
  <si>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</si>
  <si>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</si>
  <si>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</si>
  <si>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</si>
  <si>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</si>
  <si>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</si>
  <si>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</si>
  <si>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</si>
  <si>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</si>
  <si>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</si>
  <si>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</si>
  <si>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</si>
  <si>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</si>
  <si>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</si>
  <si>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</si>
  <si>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</si>
  <si>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</si>
  <si>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</si>
  <si>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</si>
  <si>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</si>
  <si>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</si>
  <si>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</si>
  <si>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</si>
  <si>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</si>
  <si>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</si>
  <si>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</si>
  <si>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</si>
  <si>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</si>
  <si>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</si>
  <si>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</si>
  <si>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</si>
  <si>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</si>
  <si>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</si>
  <si>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</si>
  <si>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</si>
  <si>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</si>
  <si>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</si>
  <si>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</si>
  <si>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</si>
  <si>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</si>
  <si>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</si>
  <si>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</si>
  <si>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</si>
  <si>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</si>
  <si>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</si>
  <si>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</si>
  <si>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</si>
  <si>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</si>
  <si>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</si>
  <si>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</si>
  <si>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</si>
  <si>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</si>
  <si>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</si>
  <si>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</si>
  <si>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</si>
  <si>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</si>
  <si>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</si>
  <si>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</si>
  <si>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</si>
  <si>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</si>
  <si>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</si>
  <si>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</si>
  <si>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</si>
  <si>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</si>
  <si>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</si>
  <si>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</si>
  <si>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</si>
  <si>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</si>
  <si>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</si>
  <si>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</si>
  <si>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</si>
  <si>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</si>
  <si>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</si>
  <si>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</si>
  <si>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</si>
  <si>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</si>
  <si>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</si>
  <si>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</si>
  <si>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</si>
  <si>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</si>
  <si>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</si>
  <si>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</si>
  <si>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</si>
  <si>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</si>
  <si>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</si>
  <si>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</si>
  <si>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</si>
  <si>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</si>
  <si>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</si>
  <si>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</si>
  <si>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</si>
  <si>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</si>
  <si>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</si>
  <si>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</si>
  <si>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</si>
  <si>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</si>
  <si>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</si>
  <si>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</si>
  <si>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</si>
  <si>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</si>
  <si>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</si>
  <si>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</si>
  <si>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</si>
  <si>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</si>
  <si>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</si>
  <si>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</si>
  <si>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</si>
  <si>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</si>
  <si>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</si>
  <si>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</si>
  <si>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</si>
  <si>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</si>
  <si>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</si>
  <si>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</si>
  <si>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</si>
  <si>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</si>
  <si>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</si>
  <si>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</si>
  <si>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</si>
  <si>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</si>
  <si>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</si>
  <si>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</si>
  <si>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</si>
  <si>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</si>
  <si>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</si>
  <si>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</si>
  <si>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</si>
  <si>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</si>
  <si>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</si>
  <si>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</si>
  <si>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</si>
  <si>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</si>
  <si>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</si>
  <si>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</si>
  <si>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</si>
  <si>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</si>
  <si>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</si>
  <si>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</si>
  <si>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</si>
  <si>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</si>
  <si>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</si>
  <si>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</si>
  <si>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</si>
  <si>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</si>
  <si>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</si>
  <si>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</si>
  <si>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</si>
  <si>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</si>
  <si>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</si>
  <si>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</si>
  <si>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</si>
  <si>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</si>
  <si>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</si>
  <si>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</si>
  <si>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</si>
  <si>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</si>
  <si>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</si>
  <si>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</si>
  <si>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</si>
  <si>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</si>
  <si>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</si>
  <si>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</si>
  <si>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</si>
  <si>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</si>
  <si>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</si>
  <si>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</si>
  <si>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</si>
  <si>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</si>
  <si>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</si>
  <si>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</si>
  <si>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</si>
  <si>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</si>
  <si>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</si>
  <si>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</si>
  <si>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</si>
  <si>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</si>
  <si>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</si>
  <si>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</si>
  <si>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</si>
  <si>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</si>
  <si>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</si>
  <si>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</si>
  <si>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</si>
  <si>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</si>
  <si>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</si>
  <si>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</si>
  <si>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</si>
  <si>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</si>
  <si>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</si>
  <si>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</si>
  <si>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</si>
  <si>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</si>
  <si>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</si>
  <si>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</si>
  <si>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</si>
  <si>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</si>
  <si>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</si>
  <si>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</si>
  <si>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</si>
  <si>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</si>
  <si>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</si>
  <si>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</si>
  <si>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</si>
  <si>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</si>
  <si>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</si>
  <si>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</si>
  <si>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</si>
  <si>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</si>
  <si>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</si>
  <si>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</si>
  <si>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</si>
  <si>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</si>
  <si>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</si>
  <si>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</si>
  <si>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</si>
  <si>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</si>
  <si>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</si>
  <si>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</si>
  <si>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</si>
  <si>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</si>
  <si>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</si>
  <si>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</si>
  <si>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</si>
  <si>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</si>
  <si>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</si>
  <si>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</si>
  <si>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</si>
  <si>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</si>
  <si>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</si>
  <si>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</si>
  <si>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</si>
  <si>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</si>
  <si>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</si>
  <si>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</si>
  <si>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</si>
  <si>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</si>
  <si>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</si>
  <si>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</si>
  <si>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</si>
  <si>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</si>
  <si>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</si>
  <si>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</si>
  <si>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</si>
  <si>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</si>
  <si>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</si>
  <si>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</si>
  <si>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</si>
  <si>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</si>
  <si>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</si>
  <si>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</si>
  <si>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</si>
  <si>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</si>
  <si>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</si>
  <si>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</si>
  <si>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</si>
  <si>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</si>
  <si>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</si>
  <si>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</si>
  <si>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</si>
  <si>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</si>
  <si>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</si>
  <si>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</si>
  <si>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</si>
  <si>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</si>
  <si>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</si>
  <si>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</si>
  <si>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</si>
  <si>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</si>
  <si>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</si>
  <si>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</si>
  <si>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</si>
  <si>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</si>
  <si>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</si>
  <si>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</si>
  <si>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</si>
  <si>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</si>
  <si>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</si>
  <si>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</si>
  <si>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</si>
  <si>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</si>
  <si>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</si>
  <si>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</si>
  <si>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</si>
  <si>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</si>
  <si>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</si>
  <si>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</si>
  <si>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</si>
  <si>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</si>
  <si>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</si>
  <si>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</si>
  <si>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</si>
  <si>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</si>
  <si>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</si>
  <si>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</si>
  <si>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</si>
  <si>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</si>
  <si>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</si>
  <si>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</si>
  <si>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</si>
  <si>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</si>
  <si>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</si>
  <si>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</si>
  <si>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</si>
  <si>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</si>
  <si>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</si>
  <si>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</si>
  <si>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</si>
  <si>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</si>
  <si>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</si>
  <si>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</si>
  <si>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</si>
  <si>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</si>
  <si>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</si>
  <si>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</si>
  <si>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</si>
  <si>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</si>
  <si>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</si>
  <si>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</si>
  <si>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</si>
  <si>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</si>
  <si>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</si>
  <si>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</si>
  <si>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</si>
  <si>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</si>
  <si>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</si>
  <si>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</si>
  <si>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</si>
  <si>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</si>
  <si>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</si>
  <si>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</si>
  <si>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</si>
  <si>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</si>
  <si>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</si>
  <si>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</si>
  <si>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</si>
  <si>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</si>
  <si>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</si>
  <si>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</si>
  <si>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</si>
  <si>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</si>
  <si>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</si>
  <si>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</si>
  <si>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</si>
  <si>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</si>
  <si>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</si>
  <si>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</si>
  <si>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</si>
  <si>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</si>
  <si>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</si>
  <si>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</si>
  <si>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</si>
  <si>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</si>
  <si>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</si>
  <si>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</si>
  <si>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</si>
  <si>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</si>
  <si>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</si>
  <si>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</si>
  <si>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</si>
  <si>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</si>
  <si>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</si>
  <si>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</si>
  <si>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</si>
  <si>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</si>
  <si>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</si>
  <si>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</si>
  <si>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</si>
  <si>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</si>
  <si>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</si>
  <si>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</si>
  <si>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</si>
  <si>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</si>
  <si>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</si>
  <si>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</si>
  <si>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</si>
  <si>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</si>
  <si>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</si>
  <si>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</si>
  <si>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</si>
  <si>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</si>
  <si>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</si>
  <si>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</si>
  <si>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</si>
  <si>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</si>
  <si>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</si>
  <si>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</si>
  <si>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</si>
  <si>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</si>
  <si>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</si>
  <si>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</si>
  <si>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</si>
  <si>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</si>
  <si>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</si>
  <si>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</si>
  <si>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</si>
  <si>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</si>
  <si>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</si>
  <si>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</si>
  <si>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</si>
  <si>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</si>
  <si>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</si>
  <si>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</si>
  <si>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</si>
  <si>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</si>
  <si>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</si>
  <si>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</si>
  <si>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</si>
  <si>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</si>
  <si>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</si>
  <si>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</si>
  <si>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</si>
  <si>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</si>
  <si>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</si>
  <si>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</si>
  <si>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</si>
  <si>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</si>
  <si>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</si>
  <si>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</si>
  <si>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</si>
  <si>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</si>
  <si>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</si>
  <si>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</si>
  <si>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</si>
  <si>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</si>
  <si>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</si>
  <si>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</si>
  <si>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</si>
  <si>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</si>
  <si>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</si>
  <si>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</si>
  <si>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</si>
  <si>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</si>
  <si>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</si>
  <si>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</si>
  <si>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</si>
  <si>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</si>
  <si>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</si>
  <si>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</si>
  <si>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</si>
  <si>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</si>
  <si>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</si>
  <si>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</si>
  <si>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</si>
  <si>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</si>
  <si>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</si>
  <si>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</si>
  <si>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</si>
  <si>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</si>
  <si>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</si>
  <si>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</si>
  <si>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</si>
  <si>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</si>
  <si>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</si>
  <si>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</si>
  <si>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</si>
  <si>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</si>
  <si>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</si>
  <si>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</si>
  <si>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</si>
  <si>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</si>
  <si>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</si>
  <si>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</si>
  <si>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</si>
  <si>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</si>
  <si>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</si>
  <si>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</si>
  <si>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</si>
  <si>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</si>
  <si>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</si>
  <si>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</si>
  <si>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</si>
  <si>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</si>
  <si>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</si>
  <si>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</si>
  <si>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</si>
  <si>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</si>
  <si>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</si>
  <si>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</si>
  <si>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</si>
  <si>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</si>
  <si>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</si>
  <si>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</si>
  <si>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</si>
  <si>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</si>
  <si>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</si>
  <si>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</si>
  <si>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</si>
  <si>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</si>
  <si>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</si>
  <si>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</si>
  <si>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</si>
  <si>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</si>
  <si>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</si>
  <si>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</si>
  <si>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</si>
  <si>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</si>
  <si>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</si>
  <si>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</si>
  <si>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</si>
  <si>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</si>
  <si>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</si>
  <si>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</si>
  <si>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</si>
  <si>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</si>
  <si>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</si>
  <si>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</si>
  <si>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</si>
  <si>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</si>
  <si>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</si>
  <si>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</si>
  <si>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</si>
  <si>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</si>
  <si>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</si>
  <si>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</si>
  <si>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</si>
  <si>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</si>
  <si>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</si>
  <si>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</si>
  <si>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</si>
  <si>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</si>
  <si>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</si>
  <si>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</si>
  <si>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</si>
  <si>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</si>
  <si>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</si>
  <si>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</si>
  <si>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</si>
  <si>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</si>
  <si>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</si>
  <si>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</si>
  <si>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</si>
  <si>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</si>
  <si>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</si>
  <si>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</si>
  <si>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</si>
  <si>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</si>
  <si>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</si>
  <si>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</si>
  <si>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</si>
  <si>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</si>
  <si>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</si>
  <si>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</si>
  <si>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</si>
  <si>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</si>
  <si>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</si>
  <si>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</si>
  <si>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</si>
  <si>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</si>
  <si>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</si>
  <si>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</si>
  <si>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</si>
  <si>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</si>
  <si>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</si>
  <si>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</si>
  <si>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</si>
  <si>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</si>
  <si>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</si>
  <si>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</si>
  <si>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</si>
  <si>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</si>
  <si>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</si>
  <si>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</si>
  <si>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</si>
  <si>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</si>
  <si>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</si>
  <si>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</si>
  <si>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</si>
  <si>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</si>
  <si>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</si>
  <si>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</si>
  <si>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</si>
  <si>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</si>
  <si>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</si>
  <si>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</si>
  <si>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</si>
  <si>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</si>
  <si>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</si>
  <si>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</si>
  <si>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</si>
  <si>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</si>
  <si>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</si>
  <si>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</si>
  <si>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</si>
  <si>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</si>
  <si>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</si>
  <si>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</si>
  <si>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</si>
  <si>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</si>
  <si>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</si>
  <si>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</si>
  <si>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</si>
  <si>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</si>
  <si>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</si>
  <si>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</si>
  <si>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</si>
  <si>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</si>
  <si>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</si>
  <si>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</si>
  <si>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</si>
  <si>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</si>
  <si>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</si>
  <si>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</si>
  <si>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</si>
  <si>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</si>
  <si>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</si>
  <si>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</si>
  <si>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</si>
  <si>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</si>
  <si>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</si>
  <si>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</si>
  <si>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</si>
  <si>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</si>
  <si>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</si>
  <si>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</si>
  <si>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</si>
  <si>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</si>
  <si>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</si>
  <si>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</si>
  <si>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</si>
  <si>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</si>
  <si>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</si>
  <si>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</si>
  <si>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</si>
  <si>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</si>
  <si>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</si>
  <si>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</si>
  <si>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</si>
  <si>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</si>
  <si>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</si>
  <si>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</si>
  <si>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</si>
  <si>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</si>
  <si>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</si>
  <si>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</si>
  <si>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</si>
  <si>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</si>
  <si>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</si>
  <si>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</si>
  <si>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</si>
  <si>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</si>
  <si>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</si>
  <si>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</si>
  <si>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</si>
  <si>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</si>
  <si>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</si>
  <si>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</si>
  <si>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</si>
  <si>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</si>
  <si>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</si>
  <si>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</si>
  <si>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</si>
  <si>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</si>
  <si>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</si>
  <si>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</si>
  <si>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</si>
  <si>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</si>
  <si>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</si>
  <si>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</si>
  <si>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</si>
  <si>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</si>
  <si>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</si>
  <si>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</si>
  <si>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</si>
  <si>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</si>
  <si>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</si>
  <si>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</si>
  <si>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</si>
  <si>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</si>
  <si>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</si>
  <si>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</si>
  <si>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</si>
  <si>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</si>
  <si>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</si>
  <si>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</si>
  <si>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</si>
  <si>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</si>
  <si>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</si>
  <si>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</si>
  <si>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</si>
  <si>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</si>
  <si>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</si>
  <si>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</si>
  <si>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</si>
  <si>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</si>
  <si>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</si>
  <si>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</si>
  <si>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</si>
  <si>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</si>
  <si>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</si>
  <si>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</si>
  <si>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</si>
  <si>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</si>
  <si>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</si>
  <si>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</si>
  <si>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</si>
  <si>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</si>
  <si>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</si>
  <si>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</si>
  <si>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</si>
  <si>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</si>
  <si>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</si>
  <si>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</si>
  <si>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</si>
  <si>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</si>
  <si>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</si>
  <si>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</si>
  <si>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</si>
  <si>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</si>
  <si>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</si>
  <si>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</si>
  <si>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</si>
  <si>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</si>
  <si>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</si>
  <si>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</si>
  <si>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</si>
  <si>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</si>
  <si>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</si>
  <si>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</si>
  <si>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</si>
  <si>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</si>
  <si>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</si>
  <si>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</si>
  <si>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</si>
  <si>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</si>
  <si>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</si>
  <si>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</si>
  <si>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</si>
  <si>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</si>
  <si>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</si>
  <si>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</si>
  <si>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</si>
  <si>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</si>
  <si>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</si>
  <si>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</si>
  <si>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</si>
  <si>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</si>
  <si>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</si>
  <si>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</si>
  <si>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</si>
  <si>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</si>
  <si>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</si>
  <si>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</si>
  <si>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</si>
  <si>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</si>
  <si>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</si>
  <si>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</si>
  <si>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</si>
  <si>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</si>
  <si>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</si>
  <si>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</si>
  <si>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</si>
  <si>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</si>
  <si>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</si>
  <si>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</si>
  <si>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</si>
  <si>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</si>
  <si>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</si>
  <si>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</si>
  <si>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</si>
  <si>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</si>
  <si>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</si>
  <si>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</si>
  <si>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</si>
  <si>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</si>
  <si>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</si>
  <si>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</si>
  <si>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</si>
  <si>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</si>
  <si>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</si>
  <si>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</si>
  <si>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</si>
  <si>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</si>
  <si>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</si>
  <si>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</si>
  <si>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</si>
  <si>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</si>
  <si>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</si>
  <si>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</si>
  <si>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</si>
  <si>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</si>
  <si>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</si>
  <si>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</si>
  <si>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</si>
  <si>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</si>
  <si>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</si>
  <si>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</si>
  <si>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</si>
  <si>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</si>
  <si>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</si>
  <si>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</si>
  <si>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</si>
  <si>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</si>
  <si>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</si>
  <si>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</si>
  <si>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</si>
  <si>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</si>
  <si>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</si>
  <si>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</si>
  <si>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</si>
  <si>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</si>
  <si>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</si>
  <si>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</si>
  <si>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</si>
  <si>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</si>
  <si>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</si>
  <si>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</si>
  <si>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</si>
  <si>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</si>
  <si>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</si>
  <si>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</si>
  <si>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</si>
  <si>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</si>
  <si>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</si>
  <si>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</si>
  <si>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</si>
  <si>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</si>
  <si>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</si>
  <si>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</si>
  <si>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</si>
  <si>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</si>
  <si>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</si>
  <si>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</si>
  <si>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</si>
  <si>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</si>
  <si>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</si>
  <si>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</si>
  <si>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</si>
  <si>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</si>
  <si>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</si>
  <si>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</si>
  <si>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</si>
  <si>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</si>
  <si>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</si>
  <si>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</si>
  <si>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</si>
  <si>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</si>
  <si>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</si>
  <si>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</si>
  <si>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</si>
  <si>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</si>
  <si>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</si>
  <si>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</si>
  <si>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</si>
  <si>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</si>
  <si>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</si>
  <si>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</si>
  <si>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</si>
  <si>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</si>
  <si>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</si>
  <si>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</si>
  <si>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</si>
  <si>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</si>
  <si>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</si>
  <si>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</si>
  <si>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</si>
  <si>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</si>
  <si>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</si>
  <si>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</si>
  <si>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</si>
  <si>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</si>
  <si>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</si>
  <si>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</si>
  <si>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</si>
  <si>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</si>
  <si>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</si>
  <si>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</si>
  <si>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</si>
  <si>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</si>
  <si>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</si>
  <si>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</si>
  <si>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</si>
  <si>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</si>
  <si>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</si>
  <si>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</si>
  <si>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</si>
  <si>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</si>
  <si>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</si>
  <si>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</si>
  <si>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</si>
  <si>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</si>
  <si>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</si>
  <si>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</si>
  <si>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</si>
  <si>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</si>
  <si>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</si>
  <si>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</si>
  <si>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</si>
  <si>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</si>
  <si>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</si>
  <si>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</si>
  <si>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</si>
  <si>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</si>
  <si>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</si>
  <si>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</si>
  <si>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</si>
  <si>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</si>
  <si>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</si>
  <si>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</si>
  <si>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</si>
  <si>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</si>
  <si>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</si>
  <si>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</si>
  <si>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</si>
  <si>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</si>
  <si>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</si>
  <si>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</si>
  <si>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</si>
  <si>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</si>
  <si>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</si>
  <si>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</si>
  <si>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</si>
  <si>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</si>
  <si>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</si>
  <si>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</si>
  <si>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</si>
  <si>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</si>
  <si>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</si>
  <si>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</si>
  <si>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</si>
  <si>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</si>
  <si>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</si>
  <si>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</si>
  <si>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</si>
  <si>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</si>
  <si>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</si>
  <si>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</si>
  <si>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</si>
  <si>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</si>
  <si>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</si>
  <si>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</si>
  <si>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</si>
  <si>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</si>
  <si>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</si>
  <si>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</si>
  <si>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</si>
  <si>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</si>
  <si>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</si>
  <si>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</si>
  <si>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</si>
  <si>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</si>
  <si>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</si>
  <si>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</si>
  <si>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</si>
  <si>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</si>
  <si>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</si>
  <si>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</si>
  <si>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</si>
  <si>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</si>
  <si>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</si>
  <si>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</si>
  <si>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</si>
  <si>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</si>
  <si>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</si>
  <si>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</si>
  <si>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</si>
  <si>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</si>
  <si>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</si>
  <si>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</si>
  <si>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</si>
  <si>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</si>
  <si>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</si>
  <si>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</si>
  <si>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</si>
  <si>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</si>
  <si>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</si>
  <si>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</si>
  <si>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</si>
  <si>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</si>
  <si>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</si>
  <si>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</si>
  <si>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</si>
  <si>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</si>
  <si>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</si>
  <si>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</si>
  <si>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</si>
  <si>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</si>
  <si>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</si>
  <si>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</si>
  <si>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</si>
  <si>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</si>
  <si>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</si>
  <si>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</si>
  <si>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</si>
  <si>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</si>
  <si>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</si>
  <si>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</si>
  <si>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</si>
  <si>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</si>
  <si>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</si>
  <si>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</si>
  <si>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</si>
  <si>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</si>
  <si>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</si>
  <si>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</si>
  <si>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</si>
  <si>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</si>
  <si>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</si>
  <si>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</si>
  <si>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</si>
  <si>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</si>
  <si>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</si>
  <si>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</si>
  <si>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</si>
  <si>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</si>
  <si>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</si>
  <si>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</si>
  <si>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</si>
  <si>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</si>
  <si>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</si>
  <si>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</si>
  <si>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</si>
  <si>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</si>
  <si>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</si>
  <si>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</si>
  <si>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</si>
  <si>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</si>
  <si>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</si>
  <si>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</si>
  <si>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</si>
  <si>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</si>
  <si>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</si>
  <si>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</si>
  <si>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</si>
  <si>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</si>
  <si>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</si>
  <si>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</si>
  <si>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</si>
  <si>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</si>
  <si>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</si>
  <si>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</si>
  <si>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</si>
  <si>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</si>
  <si>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</si>
  <si>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</si>
  <si>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</si>
  <si>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</si>
  <si>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</si>
  <si>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</si>
  <si>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</si>
  <si>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</si>
  <si>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</si>
  <si>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</si>
  <si>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</si>
  <si>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</si>
  <si>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</si>
  <si>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</si>
  <si>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</si>
  <si>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</si>
  <si>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</si>
  <si>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</si>
  <si>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</si>
  <si>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</si>
  <si>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</si>
  <si>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</si>
  <si>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</si>
  <si>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</si>
  <si>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</si>
  <si>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</si>
  <si>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</si>
  <si>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</si>
  <si>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</si>
  <si>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</si>
  <si>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</si>
  <si>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</si>
  <si>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</si>
  <si>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</si>
  <si>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</si>
  <si>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</si>
  <si>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</si>
  <si>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</si>
  <si>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</si>
  <si>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</si>
  <si>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</si>
  <si>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</si>
  <si>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</si>
  <si>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</si>
  <si>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</si>
  <si>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</si>
  <si>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</si>
  <si>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</si>
  <si>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</si>
  <si>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</si>
  <si>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</si>
  <si>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</si>
  <si>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</si>
  <si>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</si>
  <si>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</si>
  <si>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</si>
  <si>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</si>
  <si>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</si>
  <si>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</si>
  <si>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</si>
  <si>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</si>
  <si>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</si>
  <si>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</si>
  <si>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</si>
  <si>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</si>
  <si>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</si>
  <si>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</si>
  <si>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</si>
  <si>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</si>
  <si>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</si>
  <si>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</si>
  <si>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</si>
  <si>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</si>
  <si>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</si>
  <si>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</si>
  <si>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</si>
  <si>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</si>
  <si>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</si>
  <si>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</si>
  <si>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</si>
  <si>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</si>
  <si>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</si>
  <si>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</si>
  <si>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</si>
  <si>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</si>
  <si>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</si>
  <si>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</si>
  <si>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</si>
  <si>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</si>
  <si>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</si>
  <si>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</si>
  <si>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</si>
  <si>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</si>
  <si>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</si>
  <si>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</si>
  <si>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</si>
  <si>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</si>
  <si>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</si>
  <si>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</si>
  <si>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</si>
  <si>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</si>
  <si>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</si>
  <si>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</si>
  <si>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</si>
  <si>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</si>
  <si>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</si>
  <si>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</si>
  <si>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</si>
  <si>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</si>
  <si>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</si>
  <si>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</si>
  <si>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</si>
  <si>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</si>
  <si>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</si>
  <si>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</si>
  <si>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</si>
  <si>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</si>
  <si>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</si>
  <si>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</si>
  <si>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</si>
  <si>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</si>
  <si>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</si>
  <si>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</si>
  <si>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</si>
  <si>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</si>
  <si>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</si>
  <si>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</si>
  <si>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</si>
  <si>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</si>
  <si>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</si>
  <si>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</si>
  <si>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</si>
  <si>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</si>
  <si>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</si>
  <si>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</si>
  <si>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</si>
  <si>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</si>
  <si>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</si>
  <si>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</si>
  <si>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</si>
  <si>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</si>
  <si>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</si>
  <si>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</si>
  <si>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</si>
  <si>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</si>
  <si>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</si>
  <si>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</si>
  <si>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</si>
  <si>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</si>
  <si>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</si>
  <si>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</si>
  <si>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</si>
  <si>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</si>
  <si>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</si>
  <si>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</si>
  <si>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</si>
  <si>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</si>
  <si>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</si>
  <si>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</si>
  <si>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</si>
  <si>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</si>
  <si>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</si>
  <si>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</si>
  <si>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</si>
  <si>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</si>
  <si>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</si>
  <si>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</si>
  <si>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</si>
  <si>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</si>
  <si>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</si>
  <si>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</si>
  <si>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</si>
  <si>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</si>
  <si>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</si>
  <si>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</si>
  <si>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</si>
  <si>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</si>
  <si>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</si>
  <si>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</si>
  <si>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</si>
  <si>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</si>
  <si>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</si>
  <si>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</si>
  <si>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</si>
  <si>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</si>
  <si>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</si>
  <si>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</si>
  <si>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</si>
  <si>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</si>
  <si>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</si>
  <si>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</si>
  <si>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</si>
  <si>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</si>
  <si>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</si>
  <si>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</si>
  <si>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</si>
  <si>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</si>
  <si>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</si>
  <si>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</si>
  <si>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</si>
  <si>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</si>
  <si>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</si>
  <si>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</si>
  <si>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</si>
  <si>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</si>
  <si>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</si>
  <si>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</si>
  <si>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</si>
  <si>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</si>
  <si>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</si>
  <si>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</si>
  <si>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</si>
  <si>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</si>
  <si>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</si>
  <si>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</si>
  <si>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</si>
  <si>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</si>
  <si>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</si>
  <si>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</si>
  <si>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</si>
  <si>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</si>
  <si>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</si>
  <si>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</si>
  <si>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</si>
  <si>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</si>
  <si>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</si>
  <si>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</si>
  <si>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</si>
  <si>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</si>
  <si>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</si>
  <si>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</si>
  <si>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</si>
  <si>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</si>
  <si>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</si>
  <si>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</si>
  <si>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</si>
  <si>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</si>
  <si>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</si>
  <si>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</si>
  <si>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</si>
  <si>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</si>
  <si>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</si>
  <si>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</si>
  <si>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</si>
  <si>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</si>
  <si>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</si>
  <si>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</si>
  <si>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</si>
  <si>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</si>
  <si>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</si>
  <si>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</si>
  <si>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</si>
  <si>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</si>
  <si>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</si>
  <si>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</si>
  <si>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</si>
  <si>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</si>
  <si>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</si>
  <si>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</si>
  <si>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</si>
  <si>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</si>
  <si>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</si>
  <si>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</si>
  <si>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</si>
  <si>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</si>
  <si>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</si>
  <si>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</si>
  <si>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</si>
  <si>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</si>
  <si>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</si>
  <si>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</si>
  <si>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</si>
  <si>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</si>
  <si>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</si>
  <si>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</si>
  <si>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</si>
  <si>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</si>
  <si>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</si>
  <si>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</si>
  <si>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</si>
  <si>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</si>
  <si>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</si>
  <si>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</si>
  <si>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</si>
  <si>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</si>
  <si>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</si>
  <si>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</si>
  <si>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</si>
  <si>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</si>
  <si>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</si>
  <si>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</si>
  <si>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</si>
  <si>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</si>
  <si>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</si>
  <si>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</si>
  <si>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</si>
  <si>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</si>
  <si>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</si>
  <si>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</si>
  <si>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</si>
  <si>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</si>
  <si>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</si>
  <si>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</si>
  <si>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</si>
  <si>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</si>
  <si>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</si>
  <si>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</si>
  <si>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</si>
  <si>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</si>
  <si>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</si>
  <si>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</si>
  <si>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</si>
  <si>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</si>
  <si>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</si>
  <si>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</si>
  <si>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</si>
  <si>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</si>
  <si>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</si>
  <si>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</si>
  <si>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</si>
  <si>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</si>
  <si>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</si>
  <si>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</si>
  <si>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</si>
  <si>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</si>
  <si>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</si>
  <si>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</si>
  <si>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</si>
  <si>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</si>
  <si>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</si>
  <si>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</si>
  <si>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</si>
  <si>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</si>
  <si>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</si>
  <si>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</si>
  <si>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</si>
  <si>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</si>
  <si>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</si>
  <si>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</si>
  <si>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</si>
  <si>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</si>
  <si>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</si>
  <si>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</si>
  <si>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</si>
  <si>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</si>
  <si>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</si>
  <si>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</si>
  <si>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</si>
  <si>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</si>
  <si>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</si>
  <si>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</si>
  <si>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</si>
  <si>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</si>
  <si>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</si>
  <si>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</si>
  <si>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</si>
  <si>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</si>
  <si>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</si>
  <si>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</si>
  <si>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</si>
  <si>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</si>
  <si>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</si>
  <si>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</si>
  <si>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</si>
  <si>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</si>
  <si>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</si>
  <si>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</si>
  <si>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</si>
  <si>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</si>
  <si>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</si>
  <si>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</si>
  <si>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</si>
  <si>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</si>
  <si>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</si>
  <si>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</si>
  <si>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</si>
  <si>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</si>
  <si>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</si>
  <si>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</si>
  <si>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</si>
  <si>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</si>
  <si>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</si>
  <si>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</si>
  <si>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</si>
  <si>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</si>
  <si>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</si>
  <si>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</si>
  <si>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</si>
  <si>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</si>
  <si>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</si>
  <si>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</si>
  <si>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</si>
  <si>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</si>
  <si>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</si>
  <si>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</si>
  <si>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</si>
  <si>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</si>
  <si>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</si>
  <si>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</si>
  <si>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</si>
  <si>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</si>
  <si>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</si>
  <si>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</si>
  <si>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</si>
  <si>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</si>
  <si>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</si>
  <si>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</si>
  <si>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</si>
  <si>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</si>
  <si>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</si>
  <si>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</si>
  <si>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</si>
  <si>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</si>
  <si>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</si>
  <si>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</si>
  <si>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</si>
  <si>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</si>
  <si>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</si>
  <si>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</si>
  <si>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</si>
  <si>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</si>
  <si>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</si>
  <si>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</si>
  <si>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</si>
  <si>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</si>
  <si>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</si>
  <si>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</si>
  <si>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</si>
  <si>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</si>
  <si>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</si>
  <si>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</si>
  <si>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</si>
  <si>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</si>
  <si>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</si>
  <si>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</si>
  <si>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</si>
  <si>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</si>
  <si>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</si>
  <si>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</si>
  <si>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</si>
  <si>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</si>
  <si>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</si>
  <si>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</si>
  <si>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</si>
  <si>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</si>
  <si>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</si>
  <si>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</si>
  <si>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</si>
  <si>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</si>
  <si>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</si>
  <si>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</si>
  <si>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</si>
  <si>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</si>
  <si>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</si>
  <si>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</si>
  <si>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</si>
  <si>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</si>
  <si>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</si>
  <si>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</si>
  <si>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</si>
  <si>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</si>
  <si>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</si>
  <si>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</si>
  <si>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</si>
  <si>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</si>
  <si>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</si>
  <si>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</si>
  <si>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</si>
  <si>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</si>
  <si>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</si>
  <si>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</si>
  <si>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</si>
  <si>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</si>
  <si>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</si>
  <si>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</si>
  <si>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</si>
  <si>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</si>
  <si>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</si>
  <si>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</si>
  <si>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</si>
  <si>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</si>
  <si>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</si>
  <si>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</si>
  <si>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</si>
  <si>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</si>
  <si>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</si>
  <si>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</si>
  <si>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</si>
  <si>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</si>
  <si>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</si>
  <si>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</si>
  <si>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</si>
  <si>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</si>
  <si>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</si>
  <si>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</si>
  <si>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</si>
  <si>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</si>
  <si>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</si>
  <si>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</si>
  <si>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</si>
  <si>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</si>
  <si>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</si>
  <si>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</si>
  <si>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</si>
  <si>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</si>
  <si>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</si>
  <si>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</si>
  <si>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</si>
  <si>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</si>
  <si>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</si>
  <si>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</si>
  <si>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</si>
  <si>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</si>
  <si>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</si>
  <si>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</si>
  <si>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</si>
  <si>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</si>
  <si>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</si>
  <si>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</si>
  <si>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</si>
  <si>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</si>
  <si>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</si>
  <si>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</si>
  <si>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</si>
  <si>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</si>
  <si>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</si>
  <si>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</si>
  <si>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</si>
  <si>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</si>
  <si>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</si>
  <si>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</si>
  <si>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</si>
  <si>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</si>
  <si>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</si>
  <si>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</si>
  <si>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</si>
  <si>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</si>
  <si>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</si>
  <si>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</si>
  <si>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</si>
  <si>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</si>
  <si>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</si>
  <si>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</si>
  <si>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</si>
  <si>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</si>
  <si>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</si>
  <si>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</si>
  <si>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</si>
  <si>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</si>
  <si>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</si>
  <si>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</si>
  <si>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</si>
  <si>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</si>
  <si>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</si>
  <si>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</si>
  <si>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</si>
  <si>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</si>
  <si>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</si>
  <si>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</si>
  <si>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</si>
  <si>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</si>
  <si>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</si>
  <si>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</si>
  <si>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</si>
  <si>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</si>
  <si>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</si>
  <si>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</si>
  <si>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</si>
  <si>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</si>
  <si>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</si>
  <si>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</si>
  <si>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</si>
  <si>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</si>
  <si>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</si>
  <si>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</si>
  <si>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</si>
  <si>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</si>
  <si>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</si>
  <si>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</si>
  <si>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</si>
  <si>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</si>
  <si>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</si>
  <si>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</si>
  <si>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</si>
  <si>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</si>
  <si>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</si>
  <si>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</si>
  <si>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</si>
  <si>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</si>
  <si>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</si>
  <si>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</si>
  <si>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</si>
  <si>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</si>
  <si>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</si>
  <si>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</si>
  <si>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</si>
  <si>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</si>
  <si>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</si>
  <si>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</si>
  <si>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</si>
  <si>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</si>
  <si>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</si>
  <si>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</si>
  <si>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</si>
  <si>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</si>
  <si>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</si>
  <si>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</si>
  <si>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</si>
  <si>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</si>
  <si>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</si>
  <si>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</si>
  <si>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</si>
  <si>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</si>
  <si>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</si>
  <si>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</si>
  <si>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</si>
  <si>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</si>
  <si>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</si>
  <si>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</si>
  <si>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</si>
  <si>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</si>
  <si>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</si>
  <si>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</si>
  <si>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</si>
  <si>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</si>
  <si>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</si>
  <si>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</si>
  <si>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</si>
  <si>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</si>
  <si>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</si>
  <si>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</si>
  <si>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</si>
  <si>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</si>
  <si>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</si>
  <si>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</si>
  <si>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</si>
  <si>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</si>
  <si>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</si>
  <si>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</si>
  <si>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</si>
  <si>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</si>
  <si>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</si>
  <si>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</si>
  <si>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</si>
  <si>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</si>
  <si>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</si>
  <si>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</si>
  <si>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</si>
  <si>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</si>
  <si>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</si>
  <si>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</si>
  <si>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</si>
  <si>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</si>
  <si>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</si>
  <si>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</si>
  <si>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</si>
  <si>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</si>
  <si>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</si>
  <si>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</si>
  <si>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</si>
  <si>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</si>
  <si>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</si>
  <si>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</si>
  <si>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</si>
  <si>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</si>
  <si>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</si>
  <si>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</si>
  <si>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</si>
  <si>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</si>
  <si>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</si>
  <si>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</si>
  <si>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</si>
  <si>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</si>
  <si>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</si>
  <si>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</si>
  <si>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</si>
  <si>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</si>
  <si>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</si>
  <si>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</si>
  <si>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</si>
  <si>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</si>
  <si>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</si>
  <si>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</si>
  <si>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</si>
  <si>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</si>
  <si>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</si>
  <si>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</si>
  <si>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</si>
  <si>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</si>
  <si>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</si>
  <si>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</si>
  <si>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</si>
  <si>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</si>
  <si>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</si>
  <si>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</si>
  <si>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</si>
  <si>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</si>
  <si>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</si>
  <si>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</si>
  <si>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</si>
  <si>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</si>
  <si>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</si>
  <si>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</si>
  <si>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</si>
  <si>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</si>
  <si>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</si>
  <si>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</si>
  <si>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</si>
  <si>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</si>
  <si>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</si>
  <si>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</si>
  <si>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</si>
  <si>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</si>
  <si>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</si>
  <si>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</si>
  <si>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</si>
  <si>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</si>
  <si>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</si>
  <si>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</si>
  <si>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</si>
  <si>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</si>
  <si>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</si>
  <si>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</si>
  <si>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</si>
  <si>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</si>
  <si>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</si>
  <si>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</si>
  <si>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</si>
  <si>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</si>
  <si>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</si>
  <si>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</si>
  <si>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</si>
  <si>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</si>
  <si>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</si>
  <si>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</si>
  <si>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</si>
  <si>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</si>
  <si>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</si>
  <si>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</si>
  <si>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</si>
  <si>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</si>
  <si>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</si>
  <si>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</si>
  <si>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</si>
  <si>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</si>
  <si>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</si>
  <si>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</si>
  <si>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</si>
  <si>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</si>
  <si>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</si>
  <si>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</si>
  <si>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</si>
  <si>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</si>
  <si>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</si>
  <si>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</si>
  <si>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</si>
  <si>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</si>
  <si>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</si>
  <si>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</si>
  <si>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</si>
  <si>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</si>
  <si>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</si>
  <si>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</si>
  <si>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</si>
  <si>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</si>
  <si>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</si>
  <si>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</si>
  <si>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</si>
  <si>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</si>
  <si>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</si>
  <si>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</si>
  <si>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</si>
  <si>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</si>
  <si>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</si>
  <si>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</si>
  <si>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</si>
  <si>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</si>
  <si>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</si>
  <si>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</si>
  <si>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</si>
  <si>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</si>
  <si>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</si>
  <si>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</si>
  <si>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</si>
  <si>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</si>
  <si>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</si>
  <si>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</si>
  <si>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</si>
  <si>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</si>
  <si>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</si>
  <si>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</si>
  <si>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</si>
  <si>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</si>
  <si>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</si>
  <si>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</si>
  <si>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</si>
  <si>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</si>
  <si>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</si>
  <si>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</si>
  <si>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</si>
  <si>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</si>
  <si>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</si>
  <si>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</si>
  <si>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</si>
  <si>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</si>
  <si>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</si>
  <si>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</si>
  <si>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</si>
  <si>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</si>
  <si>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</si>
  <si>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</si>
  <si>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</si>
  <si>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</si>
  <si>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</si>
  <si>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</si>
  <si>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</si>
  <si>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</si>
  <si>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</si>
  <si>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</si>
  <si>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</si>
  <si>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</si>
  <si>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</si>
  <si>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</si>
  <si>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</si>
  <si>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</si>
  <si>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</si>
  <si>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</si>
  <si>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</si>
  <si>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</si>
  <si>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</si>
  <si>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</si>
  <si>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</si>
  <si>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</si>
  <si>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</si>
  <si>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</si>
  <si>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</si>
  <si>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</si>
  <si>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</si>
  <si>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</si>
  <si>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</si>
  <si>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</si>
  <si>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</si>
  <si>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</si>
  <si>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</si>
  <si>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</si>
  <si>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</si>
  <si>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</si>
  <si>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</si>
  <si>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</si>
  <si>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</si>
  <si>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</si>
  <si>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</si>
  <si>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</si>
  <si>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</si>
  <si>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</si>
  <si>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</si>
  <si>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</si>
  <si>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</si>
  <si>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</si>
  <si>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</si>
  <si>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</si>
  <si>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</si>
  <si>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</si>
  <si>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</si>
  <si>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</si>
  <si>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</si>
  <si>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</si>
  <si>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</si>
  <si>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</si>
  <si>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</si>
  <si>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</si>
  <si>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</si>
  <si>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</si>
  <si>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</si>
  <si>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</si>
  <si>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</si>
  <si>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</si>
  <si>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</si>
  <si>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</si>
  <si>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</si>
  <si>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</si>
  <si>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</si>
  <si>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</si>
  <si>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</si>
  <si>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</si>
  <si>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</si>
  <si>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</si>
  <si>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</si>
  <si>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</si>
  <si>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</si>
  <si>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</si>
  <si>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</si>
  <si>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</si>
  <si>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</si>
  <si>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</si>
  <si>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</si>
  <si>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</si>
  <si>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</si>
  <si>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</si>
  <si>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</si>
  <si>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</si>
  <si>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</si>
  <si>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</si>
  <si>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</si>
  <si>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</si>
  <si>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</si>
  <si>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</si>
  <si>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</si>
  <si>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</si>
  <si>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</si>
  <si>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</si>
  <si>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</si>
  <si>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</si>
  <si>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</si>
  <si>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</si>
  <si>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</si>
  <si>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</si>
  <si>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</si>
  <si>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</si>
  <si>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</si>
  <si>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</si>
  <si>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</si>
  <si>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</si>
  <si>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</si>
  <si>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</si>
  <si>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</si>
  <si>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</si>
  <si>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</si>
  <si>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</si>
  <si>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</si>
  <si>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</si>
  <si>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</si>
  <si>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</si>
  <si>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</si>
  <si>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</si>
  <si>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</si>
  <si>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</si>
  <si>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</si>
  <si>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</si>
  <si>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</si>
  <si>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</si>
  <si>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</si>
  <si>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</si>
  <si>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</si>
  <si>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</si>
  <si>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</si>
  <si>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</si>
  <si>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</si>
  <si>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</si>
  <si>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</si>
  <si>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</si>
  <si>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</si>
  <si>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</si>
  <si>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</si>
  <si>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</si>
  <si>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</si>
  <si>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</si>
  <si>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</si>
  <si>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</si>
  <si>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</si>
  <si>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</si>
  <si>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</si>
  <si>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</si>
  <si>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</si>
  <si>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</si>
  <si>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</si>
  <si>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</si>
  <si>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</si>
  <si>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</si>
  <si>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</si>
  <si>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</si>
  <si>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</si>
  <si>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</si>
  <si>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</si>
  <si>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</si>
  <si>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</si>
  <si>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</si>
  <si>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</si>
  <si>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</si>
  <si>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</si>
  <si>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</si>
  <si>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</si>
  <si>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</si>
  <si>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</si>
  <si>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</si>
  <si>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</si>
  <si>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</si>
  <si>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</si>
  <si>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</si>
  <si>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</si>
  <si>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</si>
  <si>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</si>
  <si>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</si>
  <si>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</si>
  <si>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</si>
  <si>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</si>
  <si>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</si>
  <si>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</si>
  <si>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</si>
  <si>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</si>
  <si>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</si>
  <si>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</si>
  <si>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</si>
  <si>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</si>
  <si>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</si>
  <si>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</si>
  <si>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</si>
  <si>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</si>
  <si>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</si>
  <si>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</si>
  <si>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</si>
  <si>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</si>
  <si>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</si>
  <si>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</si>
  <si>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</si>
  <si>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</si>
  <si>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</si>
  <si>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</si>
  <si>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</si>
  <si>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</si>
  <si>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</si>
  <si>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</si>
  <si>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</si>
  <si>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</si>
  <si>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</si>
  <si>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</si>
  <si>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</si>
  <si>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</si>
  <si>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</si>
  <si>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</si>
  <si>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</si>
  <si>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</si>
  <si>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</si>
  <si>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</si>
  <si>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</si>
  <si>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</si>
  <si>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</si>
  <si>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</si>
  <si>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</si>
  <si>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</si>
  <si>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</si>
  <si>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</si>
  <si>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</si>
  <si>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</si>
  <si>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</si>
  <si>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</si>
  <si>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</si>
  <si>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</si>
  <si>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</si>
  <si>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</si>
  <si>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</si>
  <si>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</si>
  <si>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</si>
  <si>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</si>
  <si>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</si>
  <si>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</si>
  <si>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</si>
  <si>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</si>
  <si>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</si>
  <si>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</si>
  <si>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</si>
  <si>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</si>
  <si>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</si>
  <si>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</si>
  <si>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</si>
  <si>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</si>
  <si>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</si>
  <si>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</si>
  <si>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</si>
  <si>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</si>
  <si>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</si>
  <si>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</si>
  <si>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</si>
  <si>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</si>
  <si>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</si>
  <si>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</si>
  <si>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</si>
  <si>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</si>
  <si>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</si>
  <si>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</si>
  <si>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</si>
  <si>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</si>
  <si>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</si>
  <si>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</si>
  <si>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</si>
  <si>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</si>
  <si>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</si>
  <si>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</si>
  <si>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</si>
  <si>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</si>
  <si>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</si>
  <si>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</si>
  <si>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</si>
  <si>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</si>
  <si>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</si>
  <si>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</si>
  <si>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</si>
  <si>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</si>
  <si>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</si>
  <si>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</si>
  <si>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</si>
  <si>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</si>
  <si>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</si>
  <si>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</si>
  <si>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</si>
  <si>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</si>
  <si>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</si>
  <si>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</si>
  <si>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</si>
  <si>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</si>
  <si>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</si>
  <si>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</si>
  <si>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</si>
  <si>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</si>
  <si>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</si>
  <si>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</si>
  <si>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</si>
  <si>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</si>
  <si>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</si>
  <si>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</si>
  <si>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</si>
  <si>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</si>
  <si>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</si>
  <si>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</si>
  <si>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</si>
  <si>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</si>
  <si>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</si>
  <si>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</si>
  <si>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</si>
  <si>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</si>
  <si>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</si>
  <si>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</si>
  <si>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</si>
  <si>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</si>
  <si>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</si>
  <si>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</si>
  <si>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</si>
  <si>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</si>
  <si>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</si>
  <si>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</si>
  <si>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</si>
  <si>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</si>
  <si>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</si>
  <si>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</si>
  <si>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</si>
  <si>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</si>
  <si>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</si>
  <si>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</si>
  <si>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</si>
  <si>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</si>
  <si>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</si>
  <si>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</si>
  <si>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</si>
  <si>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</si>
  <si>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</si>
  <si>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</si>
  <si>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</si>
  <si>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</si>
  <si>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</si>
  <si>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</si>
  <si>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</si>
  <si>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</si>
  <si>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</si>
  <si>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</si>
  <si>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</si>
  <si>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</si>
  <si>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</si>
  <si>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</si>
  <si>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</si>
  <si>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</si>
  <si>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</si>
  <si>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</si>
  <si>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</si>
  <si>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</si>
  <si>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</si>
  <si>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</si>
  <si>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</si>
  <si>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</si>
  <si>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</si>
  <si>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</si>
  <si>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</si>
  <si>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</si>
  <si>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</si>
  <si>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</si>
  <si>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</si>
  <si>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</si>
  <si>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</si>
  <si>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</si>
  <si>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</si>
  <si>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</si>
  <si>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</si>
  <si>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</si>
  <si>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</si>
  <si>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</si>
  <si>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</si>
  <si>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</si>
  <si>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</si>
  <si>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</si>
  <si>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</si>
  <si>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</si>
  <si>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</si>
  <si>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</si>
  <si>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</si>
  <si>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</si>
  <si>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</si>
  <si>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</si>
  <si>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</si>
  <si>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</si>
  <si>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</si>
  <si>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</si>
  <si>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</si>
  <si>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</si>
  <si>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</si>
  <si>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</si>
  <si>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</si>
  <si>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</si>
  <si>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</si>
  <si>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</si>
  <si>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</si>
  <si>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</si>
  <si>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</si>
  <si>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</si>
  <si>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</si>
  <si>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</si>
  <si>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</si>
  <si>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</si>
  <si>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</si>
  <si>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</si>
  <si>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</si>
  <si>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</si>
  <si>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</si>
  <si>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</si>
  <si>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</si>
  <si>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</si>
  <si>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</si>
  <si>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</si>
  <si>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</si>
  <si>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</si>
  <si>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</si>
  <si>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</si>
  <si>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</si>
  <si>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</si>
  <si>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</si>
  <si>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</si>
  <si>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</si>
  <si>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</si>
  <si>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</si>
  <si>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</si>
  <si>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</si>
  <si>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</si>
  <si>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</si>
  <si>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</si>
  <si>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</si>
  <si>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</si>
  <si>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</si>
  <si>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</si>
  <si>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</si>
  <si>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</si>
  <si>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</si>
  <si>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</si>
  <si>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</si>
  <si>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</si>
  <si>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</si>
  <si>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</si>
  <si>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</si>
  <si>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</si>
  <si>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</si>
  <si>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</si>
  <si>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</si>
  <si>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</si>
  <si>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</si>
  <si>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</si>
  <si>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</si>
  <si>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</si>
  <si>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</si>
  <si>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</si>
  <si>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</si>
  <si>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</si>
  <si>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</si>
  <si>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</si>
  <si>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</si>
  <si>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</si>
  <si>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</si>
  <si>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</si>
  <si>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</si>
  <si>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</si>
  <si>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</si>
  <si>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</si>
  <si>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</si>
  <si>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</si>
  <si>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</si>
  <si>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</si>
  <si>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</si>
  <si>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</si>
  <si>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</si>
  <si>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</si>
  <si>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</si>
  <si>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</si>
  <si>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</si>
  <si>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</si>
  <si>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</si>
  <si>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</si>
  <si>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</si>
  <si>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</si>
  <si>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</si>
  <si>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</si>
  <si>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</si>
  <si>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</si>
  <si>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</si>
  <si>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</si>
  <si>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</si>
  <si>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</si>
  <si>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</si>
  <si>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</si>
  <si>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</si>
  <si>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</si>
  <si>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</si>
  <si>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</si>
  <si>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</si>
  <si>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</si>
  <si>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</si>
  <si>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</si>
  <si>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</si>
  <si>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</si>
  <si>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</si>
  <si>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</si>
  <si>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</si>
  <si>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</si>
  <si>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</si>
  <si>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</si>
  <si>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</si>
  <si>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</si>
  <si>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</si>
  <si>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</si>
  <si>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</si>
  <si>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</si>
  <si>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</si>
  <si>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</si>
  <si>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</si>
  <si>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</si>
  <si>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</si>
  <si>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</si>
  <si>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</si>
  <si>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</si>
  <si>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</si>
  <si>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</si>
  <si>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</si>
  <si>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</si>
  <si>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</si>
  <si>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</si>
  <si>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</si>
  <si>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</si>
  <si>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</si>
  <si>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</si>
  <si>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</si>
  <si>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</si>
  <si>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</si>
  <si>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</si>
  <si>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</si>
  <si>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</si>
  <si>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</si>
  <si>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</si>
  <si>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</si>
  <si>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</si>
  <si>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</si>
  <si>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</si>
  <si>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</si>
  <si>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</si>
  <si>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</si>
  <si>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</si>
  <si>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</si>
  <si>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</si>
  <si>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</si>
  <si>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</si>
  <si>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</si>
  <si>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</si>
  <si>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</si>
  <si>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</si>
  <si>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</si>
  <si>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</si>
  <si>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</si>
  <si>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</si>
  <si>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</si>
  <si>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</si>
  <si>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</si>
  <si>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</si>
  <si>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</si>
  <si>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</si>
  <si>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</si>
  <si>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</si>
  <si>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</si>
  <si>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</si>
  <si>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</si>
  <si>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</si>
  <si>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</si>
  <si>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</si>
  <si>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</si>
  <si>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</si>
  <si>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</si>
  <si>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</si>
  <si>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</si>
  <si>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</si>
  <si>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</si>
  <si>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</si>
  <si>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</si>
  <si>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</si>
  <si>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</si>
  <si>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</si>
  <si>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</si>
  <si>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</si>
  <si>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</si>
  <si>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</si>
  <si>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</si>
  <si>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</si>
  <si>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</si>
  <si>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</si>
  <si>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</si>
  <si>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</si>
  <si>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</si>
  <si>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</si>
  <si>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</si>
  <si>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</si>
  <si>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</si>
  <si>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</si>
  <si>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</si>
  <si>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</si>
  <si>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</si>
  <si>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</si>
  <si>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</si>
  <si>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</si>
  <si>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</si>
  <si>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</si>
  <si>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</si>
  <si>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</si>
  <si>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</si>
  <si>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</si>
  <si>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</si>
  <si>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</si>
  <si>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</si>
  <si>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</si>
  <si>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</si>
  <si>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</si>
  <si>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</si>
  <si>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</si>
  <si>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</si>
  <si>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</si>
  <si>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</si>
  <si>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</si>
  <si>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</si>
  <si>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</si>
  <si>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</si>
  <si>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</si>
  <si>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</si>
  <si>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</si>
  <si>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</si>
  <si>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</si>
  <si>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</si>
  <si>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</si>
  <si>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</si>
  <si>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</si>
  <si>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</si>
  <si>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</si>
  <si>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</si>
  <si>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</si>
  <si>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</si>
  <si>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</si>
  <si>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</si>
  <si>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</si>
  <si>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</si>
  <si>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</si>
  <si>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</si>
  <si>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</si>
  <si>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</si>
  <si>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</si>
  <si>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</si>
  <si>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</si>
  <si>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</si>
  <si>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</si>
  <si>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</si>
  <si>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</si>
  <si>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</si>
  <si>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</si>
  <si>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</si>
  <si>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</si>
  <si>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</si>
  <si>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</si>
  <si>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</si>
  <si>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</si>
  <si>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</si>
  <si>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</si>
  <si>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</si>
  <si>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</si>
  <si>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</si>
  <si>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</si>
  <si>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</si>
  <si>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</si>
  <si>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</si>
  <si>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</si>
  <si>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</si>
  <si>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</si>
  <si>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</si>
  <si>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</si>
  <si>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</si>
  <si>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</si>
  <si>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</si>
  <si>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</si>
  <si>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</si>
  <si>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</si>
  <si>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</si>
  <si>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</si>
  <si>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</si>
  <si>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</si>
  <si>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</si>
  <si>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</si>
  <si>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</si>
  <si>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</si>
  <si>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</si>
  <si>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</si>
  <si>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</si>
  <si>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</si>
  <si>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</si>
  <si>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</si>
  <si>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</si>
  <si>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</si>
  <si>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</si>
  <si>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</si>
  <si>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</si>
  <si>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</si>
  <si>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</si>
  <si>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</si>
  <si>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</si>
  <si>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</si>
  <si>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</si>
  <si>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</si>
  <si>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</si>
  <si>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</si>
  <si>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</si>
  <si>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</si>
  <si>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</si>
  <si>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</si>
  <si>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</si>
  <si>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</si>
  <si>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</si>
  <si>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</si>
  <si>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</si>
  <si>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</si>
  <si>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</si>
  <si>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</si>
  <si>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</si>
  <si>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</si>
  <si>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</si>
  <si>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</si>
  <si>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</si>
  <si>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</si>
  <si>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</si>
  <si>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</si>
  <si>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</si>
  <si>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</si>
  <si>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</si>
  <si>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</si>
  <si>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</si>
  <si>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</si>
  <si>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</si>
  <si>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</si>
  <si>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</si>
  <si>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</si>
  <si>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</si>
  <si>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</si>
  <si>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</si>
  <si>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</si>
  <si>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</si>
  <si>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</si>
  <si>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</si>
  <si>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</si>
  <si>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</si>
  <si>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</si>
  <si>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</si>
  <si>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</si>
  <si>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</si>
  <si>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</si>
  <si>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</si>
  <si>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</si>
  <si>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</si>
  <si>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</si>
  <si>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</si>
  <si>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</si>
  <si>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</si>
  <si>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</si>
  <si>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</si>
  <si>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</si>
  <si>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</si>
  <si>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</si>
  <si>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</si>
  <si>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</si>
  <si>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</si>
  <si>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</si>
  <si>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</si>
  <si>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</si>
  <si>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</si>
  <si>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</si>
  <si>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</si>
  <si>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</si>
  <si>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</si>
  <si>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</si>
  <si>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</si>
  <si>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</si>
  <si>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</si>
  <si>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</si>
  <si>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</si>
  <si>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</si>
  <si>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</si>
  <si>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</si>
  <si>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</si>
  <si>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</si>
  <si>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</si>
  <si>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</si>
  <si>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</si>
  <si>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</si>
  <si>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</si>
  <si>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</si>
  <si>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</si>
  <si>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</si>
  <si>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</si>
  <si>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</si>
  <si>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</si>
  <si>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</si>
  <si>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</si>
  <si>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</si>
  <si>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</si>
  <si>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</si>
  <si>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</si>
  <si>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</si>
  <si>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</si>
  <si>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</si>
  <si>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</si>
  <si>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</si>
  <si>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</si>
  <si>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</si>
  <si>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</si>
  <si>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</si>
  <si>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</si>
  <si>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</si>
  <si>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</si>
  <si>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</si>
  <si>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</si>
  <si>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</si>
  <si>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</si>
  <si>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</si>
  <si>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</si>
  <si>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</si>
  <si>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</si>
  <si>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</si>
  <si>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</si>
  <si>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</si>
  <si>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</si>
  <si>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</si>
  <si>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</si>
  <si>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</si>
  <si>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</si>
  <si>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</si>
  <si>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</si>
  <si>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</si>
  <si>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</si>
  <si>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</si>
  <si>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</si>
  <si>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</si>
  <si>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</si>
  <si>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</si>
  <si>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</si>
  <si>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</si>
  <si>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</si>
  <si>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</si>
  <si>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</si>
  <si>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</si>
  <si>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</si>
  <si>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</si>
  <si>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</si>
  <si>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</si>
  <si>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</si>
  <si>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</si>
  <si>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</si>
  <si>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</si>
  <si>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</si>
  <si>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</si>
  <si>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</si>
  <si>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</si>
  <si>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</si>
  <si>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</si>
  <si>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</si>
  <si>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</si>
  <si>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</si>
  <si>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</si>
  <si>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</si>
  <si>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</si>
  <si>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</si>
  <si>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</si>
  <si>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</si>
  <si>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</si>
  <si>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</si>
  <si>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</si>
  <si>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</si>
  <si>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</si>
  <si>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</si>
  <si>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</si>
  <si>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</si>
  <si>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</si>
  <si>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</si>
  <si>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</si>
  <si>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</si>
  <si>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</si>
  <si>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</si>
  <si>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</si>
  <si>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</si>
  <si>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</si>
  <si>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</si>
  <si>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</si>
  <si>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</si>
  <si>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</si>
  <si>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</si>
  <si>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</si>
  <si>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</si>
  <si>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</si>
  <si>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</si>
  <si>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</si>
  <si>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</si>
  <si>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</si>
  <si>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</si>
  <si>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</si>
  <si>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</si>
  <si>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</si>
  <si>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</si>
  <si>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</si>
  <si>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</si>
  <si>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</si>
  <si>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</si>
  <si>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</si>
  <si>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</si>
  <si>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</si>
  <si>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</si>
  <si>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</si>
  <si>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</si>
  <si>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</si>
  <si>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</si>
  <si>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</si>
  <si>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</si>
  <si>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</si>
  <si>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</si>
  <si>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</si>
  <si>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</si>
  <si>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</si>
  <si>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</si>
  <si>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</si>
  <si>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</si>
  <si>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</si>
  <si>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</si>
  <si>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</si>
  <si>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</si>
  <si>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</si>
  <si>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</si>
  <si>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</si>
  <si>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</si>
  <si>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</si>
  <si>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</si>
  <si>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</si>
  <si>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</si>
  <si>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</si>
  <si>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</si>
  <si>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</si>
  <si>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</si>
  <si>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</si>
  <si>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</si>
  <si>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</si>
  <si>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</si>
  <si>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</si>
  <si>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</si>
  <si>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</si>
  <si>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</si>
  <si>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</si>
  <si>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</si>
  <si>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</si>
  <si>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</si>
  <si>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</si>
  <si>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</si>
  <si>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</si>
  <si>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</si>
  <si>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</si>
  <si>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</si>
  <si>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</si>
  <si>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</si>
  <si>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</si>
  <si>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</si>
  <si>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</si>
  <si>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</si>
  <si>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</si>
  <si>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</si>
  <si>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</si>
  <si>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</si>
  <si>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</si>
  <si>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</si>
  <si>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</si>
  <si>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</si>
  <si>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</si>
  <si>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</si>
  <si>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</si>
  <si>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</si>
  <si>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</si>
  <si>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</si>
  <si>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</si>
  <si>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</si>
  <si>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</si>
  <si>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</si>
  <si>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</si>
  <si>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</si>
  <si>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</si>
  <si>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</si>
  <si>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</si>
  <si>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</si>
  <si>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</si>
  <si>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</si>
  <si>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</si>
  <si>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</si>
  <si>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</si>
  <si>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</si>
  <si>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</si>
  <si>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</si>
  <si>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</si>
  <si>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</si>
  <si>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</si>
  <si>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</si>
  <si>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</si>
  <si>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</si>
  <si>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</si>
  <si>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</si>
  <si>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</si>
  <si>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</si>
  <si>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</si>
  <si>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</si>
  <si>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</si>
  <si>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</si>
  <si>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</si>
  <si>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</si>
  <si>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</si>
  <si>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</si>
  <si>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</si>
  <si>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</si>
  <si>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</si>
  <si>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</si>
  <si>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</si>
  <si>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</si>
  <si>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</si>
  <si>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</si>
  <si>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</si>
  <si>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</si>
  <si>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</si>
  <si>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</si>
  <si>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</si>
  <si>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</si>
  <si>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</si>
  <si>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</si>
  <si>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</si>
  <si>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</si>
  <si>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</si>
  <si>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</si>
  <si>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</si>
  <si>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</si>
  <si>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</si>
  <si>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</si>
  <si>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</si>
  <si>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</si>
  <si>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</si>
  <si>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</si>
  <si>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</si>
  <si>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</si>
  <si>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</si>
  <si>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</si>
  <si>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</si>
  <si>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</si>
  <si>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</si>
  <si>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</si>
  <si>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</si>
  <si>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</si>
  <si>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</si>
  <si>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</si>
  <si>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</si>
  <si>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</si>
  <si>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</si>
  <si>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</si>
  <si>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</si>
  <si>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</si>
  <si>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</si>
  <si>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</si>
  <si>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</si>
  <si>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</si>
  <si>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</si>
  <si>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</si>
  <si>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</si>
  <si>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</si>
  <si>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</si>
  <si>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</si>
  <si>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</si>
  <si>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</si>
  <si>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</si>
  <si>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</si>
  <si>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</si>
  <si>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</si>
  <si>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</si>
  <si>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</si>
  <si>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</si>
  <si>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</si>
  <si>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</si>
  <si>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</si>
  <si>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</si>
  <si>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</si>
  <si>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</si>
  <si>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</si>
  <si>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</si>
  <si>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</si>
  <si>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</si>
  <si>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</si>
  <si>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</si>
  <si>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</si>
  <si>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</si>
  <si>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</si>
  <si>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</si>
  <si>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</si>
  <si>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</si>
  <si>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</si>
  <si>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</si>
  <si>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</si>
  <si>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</si>
  <si>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</si>
  <si>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</si>
  <si>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</si>
  <si>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</si>
  <si>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</si>
  <si>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</si>
  <si>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</si>
  <si>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</si>
  <si>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</si>
  <si>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</si>
  <si>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</si>
  <si>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</si>
  <si>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</si>
  <si>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</si>
  <si>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</si>
  <si>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</si>
  <si>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</si>
  <si>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</si>
  <si>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</si>
  <si>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</si>
  <si>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</si>
  <si>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</si>
  <si>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</si>
  <si>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</si>
  <si>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</si>
  <si>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</si>
  <si>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</si>
  <si>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</si>
  <si>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</si>
  <si>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</si>
  <si>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</si>
  <si>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</si>
  <si>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</si>
  <si>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</si>
  <si>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</si>
  <si>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</si>
  <si>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</si>
  <si>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</si>
  <si>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</si>
  <si>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</si>
  <si>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</si>
  <si>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</si>
  <si>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</si>
  <si>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</si>
  <si>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</si>
  <si>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</si>
  <si>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</si>
  <si>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</si>
  <si>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</si>
  <si>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</si>
  <si>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</si>
  <si>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</si>
  <si>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</si>
  <si>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</si>
  <si>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</si>
  <si>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</si>
  <si>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</si>
  <si>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</si>
  <si>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</si>
  <si>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</si>
  <si>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</si>
  <si>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</si>
  <si>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</si>
  <si>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</si>
  <si>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</si>
  <si>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</si>
  <si>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</si>
  <si>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</si>
  <si>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</si>
  <si>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</si>
  <si>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</si>
  <si>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</si>
  <si>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</si>
  <si>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</si>
  <si>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</si>
  <si>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</si>
  <si>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</si>
  <si>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</si>
  <si>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</si>
  <si>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</si>
  <si>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</si>
  <si>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</si>
  <si>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</si>
  <si>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</si>
  <si>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</si>
  <si>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</si>
  <si>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</si>
  <si>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</si>
  <si>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</si>
  <si>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</si>
  <si>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</si>
  <si>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</si>
  <si>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</si>
  <si>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</si>
  <si>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</si>
  <si>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</si>
  <si>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</si>
  <si>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</si>
  <si>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</si>
  <si>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</si>
  <si>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</si>
  <si>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</si>
  <si>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</si>
  <si>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</si>
  <si>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</si>
  <si>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</si>
  <si>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</si>
  <si>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</si>
  <si>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</si>
  <si>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</si>
  <si>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</si>
  <si>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</si>
  <si>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</si>
  <si>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</si>
  <si>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</si>
  <si>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</si>
  <si>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</si>
  <si>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</si>
  <si>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</si>
  <si>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</si>
  <si>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</si>
  <si>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</si>
  <si>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</si>
  <si>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</si>
  <si>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</si>
  <si>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</si>
  <si>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</si>
  <si>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</si>
  <si>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</si>
  <si>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</si>
  <si>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</si>
  <si>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</si>
  <si>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</si>
  <si>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</si>
  <si>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</si>
  <si>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</si>
  <si>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</si>
  <si>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</si>
  <si>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</si>
  <si>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</si>
  <si>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</si>
  <si>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</si>
  <si>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</si>
  <si>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</si>
  <si>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</si>
  <si>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</si>
  <si>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</si>
  <si>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</si>
  <si>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</si>
  <si>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</si>
  <si>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</si>
  <si>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</si>
  <si>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</si>
  <si>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</si>
  <si>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</si>
  <si>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</si>
  <si>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</si>
  <si>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</si>
  <si>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</si>
  <si>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</si>
  <si>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</si>
  <si>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</si>
  <si>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</si>
  <si>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</si>
  <si>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</si>
  <si>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</si>
  <si>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</si>
  <si>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</si>
  <si>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</si>
  <si>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</si>
  <si>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</si>
  <si>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</si>
  <si>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</si>
  <si>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</si>
  <si>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</si>
  <si>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</si>
  <si>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</si>
  <si>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</si>
  <si>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</si>
  <si>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</si>
  <si>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</si>
  <si>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</si>
  <si>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</si>
  <si>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</si>
  <si>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</si>
  <si>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</si>
  <si>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</si>
  <si>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</si>
  <si>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</si>
  <si>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</si>
  <si>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</si>
  <si>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</si>
  <si>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</si>
  <si>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</si>
  <si>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</si>
  <si>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</si>
  <si>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</si>
  <si>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</si>
  <si>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</si>
  <si>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</si>
  <si>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</si>
  <si>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</si>
  <si>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</si>
  <si>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</si>
  <si>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</si>
  <si>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</si>
  <si>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</si>
  <si>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</si>
  <si>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</si>
  <si>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</si>
  <si>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</si>
  <si>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</si>
  <si>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</si>
  <si>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</si>
  <si>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</si>
  <si>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</si>
  <si>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</si>
  <si>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</si>
  <si>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</si>
  <si>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</si>
  <si>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</si>
  <si>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</si>
  <si>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</si>
  <si>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</si>
  <si>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</si>
  <si>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</si>
  <si>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</si>
  <si>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</si>
  <si>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</si>
  <si>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</si>
  <si>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</si>
  <si>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</si>
  <si>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</si>
  <si>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</si>
  <si>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</si>
  <si>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</si>
  <si>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</si>
  <si>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</si>
  <si>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</si>
  <si>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</si>
  <si>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</si>
  <si>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</si>
  <si>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</si>
  <si>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</si>
  <si>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</si>
  <si>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</si>
  <si>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</si>
  <si>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</si>
  <si>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</si>
  <si>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</si>
  <si>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</si>
  <si>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</si>
  <si>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</si>
  <si>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</si>
  <si>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</si>
  <si>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</si>
  <si>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</si>
  <si>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</si>
  <si>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</si>
  <si>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</si>
  <si>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</si>
  <si>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</si>
  <si>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</si>
  <si>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</si>
  <si>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</si>
  <si>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</si>
  <si>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</si>
  <si>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</si>
  <si>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</si>
  <si>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</si>
  <si>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</si>
  <si>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</si>
  <si>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</si>
  <si>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</si>
  <si>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</si>
  <si>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</si>
  <si>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</si>
  <si>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</si>
  <si>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</si>
  <si>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</si>
  <si>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</si>
  <si>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</si>
  <si>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</si>
  <si>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</si>
  <si>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</si>
  <si>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</si>
  <si>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</si>
  <si>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</si>
  <si>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</si>
  <si>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</si>
  <si>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</si>
  <si>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</si>
  <si>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</si>
  <si>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</si>
  <si>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</si>
  <si>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</si>
  <si>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</si>
  <si>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</si>
  <si>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</si>
  <si>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</si>
  <si>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</si>
  <si>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</si>
  <si>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</si>
  <si>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</si>
  <si>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</si>
  <si>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</si>
  <si>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</si>
  <si>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</si>
  <si>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</si>
  <si>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</si>
  <si>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</si>
  <si>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</si>
  <si>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</si>
  <si>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</si>
  <si>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</si>
  <si>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</si>
  <si>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</si>
  <si>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</si>
  <si>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</si>
  <si>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</si>
  <si>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</si>
  <si>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</si>
  <si>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</si>
  <si>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</si>
  <si>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</si>
  <si>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</si>
  <si>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</si>
  <si>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</si>
  <si>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</si>
  <si>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</si>
  <si>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</si>
  <si>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</si>
  <si>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</si>
  <si>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</si>
  <si>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</si>
  <si>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</si>
  <si>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</si>
  <si>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</si>
  <si>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</si>
  <si>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</si>
  <si>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</si>
  <si>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</si>
  <si>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</si>
  <si>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</si>
  <si>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</si>
  <si>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</si>
  <si>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</si>
  <si>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</si>
  <si>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</si>
  <si>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</si>
  <si>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</si>
  <si>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</si>
  <si>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</si>
  <si>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</si>
  <si>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</si>
  <si>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</si>
  <si>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</si>
  <si>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</si>
  <si>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</si>
  <si>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</si>
  <si>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</si>
  <si>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</si>
  <si>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</si>
  <si>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</si>
  <si>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</si>
  <si>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</si>
  <si>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</si>
  <si>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</si>
  <si>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</si>
  <si>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</si>
  <si>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</si>
  <si>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</si>
  <si>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</si>
  <si>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</si>
  <si>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</si>
  <si>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</si>
  <si>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</si>
  <si>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</si>
  <si>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</si>
  <si>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</si>
  <si>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</si>
  <si>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</si>
  <si>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</si>
  <si>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</si>
  <si>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</si>
  <si>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</si>
  <si>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</si>
  <si>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</si>
  <si>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</si>
  <si>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</si>
  <si>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</si>
  <si>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</si>
  <si>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</si>
  <si>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</si>
  <si>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</si>
  <si>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</si>
  <si>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</si>
  <si>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</si>
  <si>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</si>
  <si>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</si>
  <si>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</si>
  <si>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</si>
  <si>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</si>
  <si>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</si>
  <si>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</si>
  <si>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</si>
  <si>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</si>
  <si>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</si>
  <si>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</si>
  <si>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</si>
  <si>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</si>
  <si>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</si>
  <si>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</si>
  <si>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</si>
  <si>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</si>
  <si>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</si>
  <si>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</si>
  <si>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</si>
  <si>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</si>
  <si>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</si>
  <si>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</si>
  <si>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</si>
  <si>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</si>
  <si>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</si>
  <si>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</si>
  <si>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</si>
  <si>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</si>
  <si>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</si>
  <si>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</si>
  <si>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</si>
  <si>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</si>
  <si>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</si>
  <si>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</si>
  <si>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</si>
  <si>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</si>
  <si>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</si>
  <si>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</si>
  <si>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</si>
  <si>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</si>
  <si>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</si>
  <si>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</si>
  <si>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</si>
  <si>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</si>
  <si>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</si>
  <si>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</si>
  <si>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</si>
  <si>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</si>
  <si>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</si>
  <si>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</si>
  <si>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</si>
  <si>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</si>
  <si>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</si>
  <si>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</si>
  <si>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</si>
  <si>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</si>
  <si>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</si>
  <si>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</si>
  <si>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</si>
  <si>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</si>
  <si>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</si>
  <si>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</si>
  <si>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</si>
  <si>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</si>
  <si>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</si>
  <si>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</si>
  <si>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</si>
  <si>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</si>
  <si>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</si>
  <si>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</si>
  <si>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</si>
  <si>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</si>
  <si>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</si>
  <si>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</si>
  <si>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</si>
  <si>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</si>
  <si>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</si>
  <si>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</si>
  <si>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</si>
  <si>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</si>
  <si>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</si>
  <si>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</si>
  <si>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</si>
  <si>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</si>
  <si>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</si>
  <si>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</si>
  <si>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</si>
  <si>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</si>
  <si>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</si>
  <si>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</si>
  <si>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</si>
  <si>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</si>
  <si>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</si>
  <si>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</si>
  <si>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</si>
  <si>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</si>
  <si>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</si>
  <si>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</si>
  <si>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</si>
  <si>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</si>
  <si>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</si>
  <si>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</si>
  <si>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</si>
  <si>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</si>
  <si>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</si>
  <si>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</si>
  <si>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</si>
  <si>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</si>
  <si>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</si>
  <si>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</si>
  <si>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</si>
  <si>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</si>
  <si>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</si>
  <si>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</si>
  <si>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</si>
  <si>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</si>
  <si>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</si>
  <si>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</si>
  <si>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</si>
  <si>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</si>
  <si>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</si>
  <si>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</si>
  <si>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</si>
  <si>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</si>
  <si>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</si>
  <si>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</si>
  <si>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</si>
  <si>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</si>
  <si>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</si>
  <si>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</si>
  <si>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</si>
  <si>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</si>
  <si>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</si>
  <si>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</si>
  <si>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</si>
  <si>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</si>
  <si>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</si>
  <si>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</si>
  <si>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</si>
  <si>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</si>
  <si>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</si>
  <si>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</si>
  <si>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</si>
  <si>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</si>
  <si>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</si>
  <si>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</si>
  <si>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</si>
  <si>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</si>
  <si>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</si>
  <si>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</si>
  <si>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</si>
  <si>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</si>
  <si>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</si>
  <si>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</si>
  <si>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</si>
  <si>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</si>
  <si>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</si>
  <si>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</si>
  <si>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</si>
  <si>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</si>
  <si>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</si>
  <si>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</si>
  <si>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</si>
  <si>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</si>
  <si>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</si>
  <si>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</si>
  <si>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</si>
  <si>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</si>
  <si>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</si>
  <si>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</si>
  <si>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</si>
  <si>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</si>
  <si>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</si>
  <si>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</si>
  <si>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</si>
  <si>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</si>
  <si>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</si>
  <si>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</si>
  <si>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</si>
  <si>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</si>
  <si>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</si>
  <si>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</si>
  <si>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</si>
  <si>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</si>
  <si>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</si>
  <si>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</si>
  <si>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</si>
  <si>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</si>
  <si>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</si>
  <si>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</si>
  <si>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</si>
  <si>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</si>
  <si>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</si>
  <si>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</si>
  <si>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</si>
  <si>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</si>
  <si>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</si>
  <si>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</si>
  <si>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</si>
  <si>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</si>
  <si>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</si>
  <si>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</si>
  <si>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</si>
  <si>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</si>
  <si>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</si>
  <si>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</si>
  <si>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</si>
  <si>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</si>
  <si>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</si>
  <si>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</si>
  <si>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</si>
  <si>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</si>
  <si>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</si>
  <si>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</si>
  <si>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</si>
  <si>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</si>
  <si>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</si>
  <si>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</si>
  <si>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</si>
  <si>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</si>
  <si>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</si>
  <si>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</si>
  <si>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</si>
  <si>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</si>
  <si>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</si>
  <si>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</si>
  <si>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</si>
  <si>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</si>
  <si>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</si>
  <si>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</si>
  <si>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</si>
  <si>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</si>
  <si>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</si>
  <si>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</si>
  <si>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</si>
  <si>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</si>
  <si>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</si>
  <si>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</si>
  <si>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</si>
  <si>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</si>
  <si>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</si>
  <si>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</si>
  <si>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</si>
  <si>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</si>
  <si>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</si>
  <si>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</si>
  <si>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</si>
  <si>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</si>
  <si>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</si>
  <si>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</si>
  <si>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</si>
  <si>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</si>
  <si>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</si>
  <si>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</si>
  <si>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</si>
  <si>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</si>
  <si>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</si>
  <si>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</si>
  <si>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</si>
  <si>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</si>
  <si>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</si>
  <si>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</si>
  <si>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</si>
  <si>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</si>
  <si>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</si>
  <si>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</si>
  <si>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</si>
  <si>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</si>
  <si>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</si>
  <si>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</si>
  <si>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</si>
  <si>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</si>
  <si>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</si>
  <si>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</si>
  <si>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</si>
  <si>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</si>
  <si>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</si>
  <si>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</si>
  <si>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</si>
  <si>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</si>
  <si>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</si>
  <si>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</si>
  <si>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</si>
  <si>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</si>
  <si>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</si>
  <si>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</si>
  <si>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</si>
  <si>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</si>
  <si>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</si>
  <si>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</si>
  <si>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</si>
  <si>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</si>
  <si>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</si>
  <si>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</si>
  <si>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</si>
  <si>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</si>
  <si>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</si>
  <si>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</si>
  <si>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</si>
  <si>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</si>
  <si>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</si>
  <si>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</si>
  <si>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</si>
  <si>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</si>
  <si>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</si>
  <si>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</si>
  <si>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</si>
  <si>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</si>
  <si>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</si>
  <si>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</si>
  <si>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</si>
  <si>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</si>
  <si>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</si>
  <si>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</si>
  <si>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</si>
  <si>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</si>
  <si>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</si>
  <si>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</si>
  <si>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</si>
  <si>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</si>
  <si>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</si>
  <si>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</si>
  <si>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</si>
  <si>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</si>
  <si>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</si>
  <si>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</si>
  <si>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</si>
  <si>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</si>
  <si>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</si>
  <si>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</si>
  <si>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</si>
  <si>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</si>
  <si>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</si>
  <si>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</si>
  <si>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</si>
  <si>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</si>
  <si>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</si>
  <si>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</si>
  <si>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</si>
  <si>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</si>
  <si>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</si>
  <si>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</si>
  <si>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</si>
  <si>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</si>
  <si>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</si>
  <si>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</si>
  <si>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</si>
  <si>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</si>
  <si>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</si>
  <si>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</si>
  <si>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</si>
  <si>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</si>
  <si>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</si>
  <si>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</si>
  <si>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</si>
  <si>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</si>
  <si>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</si>
  <si>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</si>
  <si>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</si>
  <si>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</si>
  <si>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</si>
  <si>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</si>
  <si>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</si>
  <si>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</si>
  <si>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</si>
  <si>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</si>
  <si>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</si>
  <si>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</si>
  <si>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</si>
  <si>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</si>
  <si>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</si>
  <si>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</si>
  <si>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</si>
  <si>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</si>
  <si>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</si>
  <si>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</si>
  <si>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</si>
  <si>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</si>
  <si>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</si>
  <si>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</si>
  <si>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</si>
  <si>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</si>
  <si>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</si>
  <si>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</si>
  <si>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</si>
  <si>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</si>
  <si>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</si>
  <si>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</si>
  <si>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</si>
  <si>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</si>
  <si>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</si>
  <si>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</si>
  <si>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</si>
  <si>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</si>
  <si>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</si>
  <si>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</si>
  <si>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</si>
  <si>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</si>
  <si>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</si>
  <si>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</si>
  <si>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</si>
  <si>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</si>
  <si>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</si>
  <si>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</si>
  <si>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</si>
  <si>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</si>
  <si>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</si>
  <si>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</si>
  <si>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</si>
  <si>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</si>
  <si>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</si>
  <si>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</si>
  <si>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</si>
  <si>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</si>
  <si>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</si>
  <si>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</si>
  <si>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</si>
  <si>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</si>
  <si>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</si>
  <si>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</si>
  <si>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</si>
  <si>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</si>
  <si>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</si>
  <si>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</si>
  <si>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</si>
  <si>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</si>
  <si>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</si>
  <si>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</si>
  <si>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</si>
  <si>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</si>
  <si>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</si>
  <si>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</si>
  <si>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</si>
  <si>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</si>
  <si>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</si>
  <si>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</si>
  <si>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</si>
  <si>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</si>
  <si>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</si>
  <si>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</si>
  <si>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</si>
  <si>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</si>
  <si>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</si>
  <si>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</si>
  <si>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</si>
  <si>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</si>
  <si>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</si>
  <si>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</si>
  <si>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</si>
  <si>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</si>
  <si>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</si>
  <si>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</si>
  <si>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</si>
  <si>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</si>
  <si>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</si>
  <si>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</si>
  <si>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</si>
  <si>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</si>
  <si>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</si>
  <si>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</si>
  <si>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</si>
  <si>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</si>
  <si>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</si>
  <si>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</si>
  <si>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</si>
  <si>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</si>
  <si>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</si>
  <si>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</si>
  <si>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</si>
  <si>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</si>
  <si>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</si>
  <si>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</si>
  <si>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</si>
  <si>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</si>
  <si>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</si>
  <si>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</si>
  <si>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</si>
  <si>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</si>
  <si>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</si>
  <si>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</si>
  <si>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</si>
  <si>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</si>
  <si>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</si>
  <si>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</si>
  <si>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</si>
  <si>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</si>
  <si>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</si>
  <si>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</si>
  <si>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</si>
  <si>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</si>
  <si>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</si>
  <si>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</si>
  <si>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</si>
  <si>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</si>
  <si>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</si>
  <si>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</si>
  <si>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</si>
  <si>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</si>
  <si>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</si>
  <si>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</si>
  <si>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</si>
  <si>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</si>
  <si>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</si>
  <si>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</si>
  <si>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</si>
  <si>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</si>
  <si>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</si>
  <si>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</si>
  <si>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</si>
  <si>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</si>
  <si>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</si>
  <si>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</si>
  <si>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</si>
  <si>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</si>
  <si>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</si>
  <si>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</si>
  <si>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</si>
  <si>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</si>
  <si>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</si>
  <si>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</si>
  <si>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</si>
  <si>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</si>
  <si>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</si>
  <si>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</si>
  <si>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</si>
  <si>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</si>
  <si>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</si>
  <si>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</si>
  <si>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</si>
  <si>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</si>
  <si>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</si>
  <si>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</si>
  <si>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</si>
  <si>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</si>
  <si>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</si>
  <si>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</si>
  <si>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</si>
  <si>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</si>
  <si>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</si>
  <si>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</si>
  <si>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</si>
  <si>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</si>
  <si>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</si>
  <si>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</si>
  <si>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</si>
  <si>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</si>
  <si>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</si>
  <si>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</si>
  <si>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</si>
  <si>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</si>
  <si>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</si>
  <si>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</si>
  <si>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</si>
  <si>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</si>
  <si>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</si>
  <si>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</si>
  <si>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</si>
  <si>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</si>
  <si>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</si>
  <si>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</si>
  <si>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</si>
  <si>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</si>
  <si>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</si>
  <si>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</si>
  <si>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</si>
  <si>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</si>
  <si>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</si>
  <si>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</si>
  <si>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</si>
  <si>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</si>
  <si>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</si>
  <si>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</si>
  <si>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</si>
  <si>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</si>
  <si>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</si>
  <si>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</si>
  <si>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</si>
  <si>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</si>
  <si>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</si>
  <si>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</si>
  <si>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</si>
  <si>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</si>
  <si>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</si>
  <si>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</si>
  <si>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</si>
  <si>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</si>
  <si>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</si>
  <si>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</si>
  <si>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</si>
  <si>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</si>
  <si>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</si>
  <si>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</si>
  <si>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</si>
  <si>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</si>
  <si>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</si>
  <si>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</si>
  <si>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</si>
  <si>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</si>
  <si>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</si>
  <si>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</si>
  <si>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</si>
  <si>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</si>
  <si>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</si>
  <si>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</si>
  <si>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</si>
  <si>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</si>
  <si>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</si>
  <si>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</si>
  <si>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</si>
  <si>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</si>
  <si>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</si>
  <si>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</si>
  <si>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</si>
  <si>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</si>
  <si>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</si>
  <si>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</si>
  <si>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</si>
  <si>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</si>
  <si>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</si>
  <si>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</si>
  <si>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</si>
  <si>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</si>
  <si>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</si>
  <si>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</si>
  <si>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</si>
  <si>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</si>
  <si>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</si>
  <si>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</si>
  <si>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</si>
  <si>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</si>
  <si>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</si>
  <si>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</si>
  <si>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</si>
  <si>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</si>
  <si>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</si>
  <si>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</si>
  <si>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</si>
  <si>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</si>
  <si>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</si>
  <si>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</si>
  <si>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</si>
  <si>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</si>
  <si>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</si>
  <si>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</si>
  <si>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</si>
  <si>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</si>
  <si>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</si>
  <si>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</si>
  <si>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</si>
  <si>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</si>
  <si>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</si>
  <si>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</si>
  <si>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</si>
  <si>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</si>
  <si>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</si>
  <si>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</si>
  <si>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</si>
  <si>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</si>
  <si>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</si>
  <si>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</si>
  <si>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</si>
  <si>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</si>
  <si>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</si>
  <si>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</si>
  <si>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</si>
  <si>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</si>
  <si>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</si>
  <si>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</si>
  <si>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</si>
  <si>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</si>
  <si>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</si>
  <si>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</si>
  <si>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</si>
  <si>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</si>
  <si>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</si>
  <si>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</si>
  <si>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</si>
  <si>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</si>
  <si>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</si>
  <si>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</si>
  <si>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</si>
  <si>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</si>
  <si>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</si>
  <si>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</si>
  <si>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</si>
  <si>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</si>
  <si>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</si>
  <si>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</si>
  <si>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</si>
  <si>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</si>
  <si>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</si>
  <si>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</si>
  <si>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</si>
  <si>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</si>
  <si>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</si>
  <si>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</si>
  <si>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</si>
  <si>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</si>
  <si>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</si>
  <si>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</si>
  <si>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</si>
  <si>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</si>
  <si>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</si>
  <si>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</si>
  <si>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</si>
  <si>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</si>
  <si>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</si>
  <si>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</si>
  <si>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</si>
  <si>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</si>
  <si>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</si>
  <si>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</si>
  <si>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</si>
  <si>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</si>
  <si>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</si>
  <si>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</si>
  <si>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</si>
  <si>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</si>
  <si>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</si>
  <si>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</si>
  <si>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</si>
  <si>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</si>
  <si>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</si>
  <si>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</si>
  <si>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</si>
  <si>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</si>
  <si>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</si>
  <si>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</si>
  <si>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</si>
  <si>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</si>
  <si>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</si>
  <si>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</si>
  <si>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</si>
  <si>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</si>
  <si>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</si>
  <si>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</si>
  <si>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</si>
  <si>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</si>
  <si>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</si>
  <si>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</si>
  <si>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</si>
  <si>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</si>
  <si>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</si>
  <si>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</si>
  <si>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</si>
  <si>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</si>
  <si>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</si>
  <si>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</si>
  <si>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</si>
  <si>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</si>
  <si>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</si>
  <si>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</si>
  <si>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</si>
  <si>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</si>
  <si>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</si>
  <si>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</si>
  <si>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</si>
  <si>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</si>
  <si>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</si>
  <si>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</si>
  <si>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</si>
  <si>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</si>
  <si>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</si>
  <si>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</si>
  <si>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</si>
  <si>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</si>
  <si>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</si>
  <si>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</si>
  <si>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</si>
  <si>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</si>
  <si>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</si>
  <si>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</si>
  <si>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</si>
  <si>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</si>
  <si>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</si>
  <si>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</si>
  <si>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</si>
  <si>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</si>
  <si>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</si>
  <si>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</si>
  <si>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</si>
  <si>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</si>
  <si>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</si>
  <si>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</si>
  <si>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</si>
  <si>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</si>
  <si>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</si>
  <si>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</si>
  <si>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</si>
  <si>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</si>
  <si>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</si>
  <si>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</si>
  <si>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</si>
  <si>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</si>
  <si>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</si>
  <si>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</si>
  <si>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</si>
  <si>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</si>
  <si>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</si>
  <si>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</si>
  <si>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</si>
  <si>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</si>
  <si>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</si>
  <si>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</si>
  <si>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</si>
  <si>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</si>
  <si>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</si>
  <si>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</si>
  <si>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</si>
  <si>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</si>
  <si>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</si>
  <si>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</si>
  <si>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</si>
  <si>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</si>
  <si>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</si>
  <si>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</si>
  <si>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</si>
  <si>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</si>
  <si>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</si>
  <si>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</si>
  <si>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</si>
  <si>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</si>
  <si>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</si>
  <si>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</si>
  <si>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</si>
  <si>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</si>
  <si>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</si>
  <si>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</si>
  <si>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</si>
  <si>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</si>
  <si>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</si>
  <si>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</si>
  <si>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</si>
  <si>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</si>
  <si>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</si>
  <si>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</si>
  <si>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</si>
  <si>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</si>
  <si>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</si>
  <si>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</si>
  <si>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</si>
  <si>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</si>
  <si>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</si>
  <si>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</si>
  <si>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</si>
  <si>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</si>
  <si>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</si>
  <si>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</si>
  <si>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</si>
  <si>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</si>
  <si>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</si>
  <si>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</si>
  <si>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</si>
  <si>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</si>
  <si>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</si>
  <si>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</si>
  <si>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</si>
  <si>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</si>
  <si>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</si>
  <si>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</si>
  <si>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</si>
  <si>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</si>
  <si>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</si>
  <si>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</si>
  <si>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</si>
  <si>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</si>
  <si>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</si>
  <si>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</si>
  <si>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</si>
  <si>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</si>
  <si>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</si>
  <si>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</si>
  <si>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</si>
  <si>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</si>
  <si>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</si>
  <si>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</si>
  <si>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</si>
  <si>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</si>
  <si>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</si>
  <si>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</si>
  <si>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</si>
  <si>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</si>
  <si>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</si>
  <si>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</si>
  <si>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</si>
  <si>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</si>
  <si>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</si>
  <si>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</si>
  <si>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</si>
  <si>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</si>
  <si>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</si>
  <si>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</si>
  <si>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</si>
  <si>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</si>
  <si>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</si>
  <si>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</si>
  <si>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</si>
  <si>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</si>
  <si>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</si>
  <si>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</si>
  <si>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</si>
  <si>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</si>
  <si>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</si>
  <si>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</si>
  <si>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</si>
  <si>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</si>
  <si>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</si>
  <si>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</si>
  <si>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</si>
  <si>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</si>
  <si>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</si>
  <si>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</si>
  <si>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</si>
  <si>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</si>
  <si>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</si>
  <si>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</si>
  <si>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</si>
  <si>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</si>
  <si>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</si>
  <si>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</si>
  <si>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</si>
  <si>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</si>
  <si>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</si>
  <si>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</si>
  <si>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</si>
  <si>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</si>
  <si>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</si>
  <si>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</si>
  <si>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</si>
  <si>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</si>
  <si>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</si>
  <si>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</si>
  <si>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</si>
  <si>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</si>
  <si>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</si>
  <si>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</si>
  <si>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</si>
  <si>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</si>
  <si>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</si>
  <si>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</si>
  <si>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</si>
  <si>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</si>
  <si>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</si>
  <si>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</si>
  <si>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</si>
  <si>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</si>
  <si>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</si>
  <si>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</si>
  <si>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</si>
  <si>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</si>
  <si>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</si>
  <si>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</si>
  <si>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</si>
  <si>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</si>
  <si>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</si>
  <si>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</si>
  <si>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</si>
  <si>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</si>
  <si>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</si>
  <si>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</si>
  <si>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</si>
  <si>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</si>
  <si>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</si>
  <si>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</si>
  <si>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</si>
  <si>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</si>
  <si>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</si>
  <si>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</si>
  <si>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</si>
  <si>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</si>
  <si>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</si>
  <si>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</si>
  <si>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</si>
  <si>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</si>
  <si>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</si>
  <si>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</si>
  <si>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</si>
  <si>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</si>
  <si>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</si>
  <si>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</si>
  <si>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</si>
  <si>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</si>
  <si>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</si>
  <si>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</si>
  <si>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</si>
  <si>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</si>
  <si>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</si>
  <si>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</si>
  <si>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</si>
  <si>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</si>
  <si>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</si>
  <si>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</si>
  <si>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</si>
  <si>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</si>
  <si>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</si>
  <si>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</si>
  <si>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</si>
  <si>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</si>
  <si>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</si>
  <si>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</si>
  <si>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</si>
  <si>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</si>
  <si>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</si>
  <si>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</si>
  <si>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</si>
  <si>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</si>
  <si>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</si>
  <si>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</si>
  <si>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</si>
  <si>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</si>
  <si>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</si>
  <si>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</si>
  <si>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</si>
  <si>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</si>
  <si>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</si>
  <si>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</si>
  <si>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</si>
  <si>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</si>
  <si>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</si>
  <si>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</si>
  <si>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</si>
  <si>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</si>
  <si>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</si>
  <si>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</si>
  <si>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</si>
  <si>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</si>
  <si>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</si>
  <si>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</si>
  <si>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</si>
  <si>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</si>
  <si>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</si>
  <si>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</si>
  <si>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</si>
  <si>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</si>
  <si>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</si>
  <si>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</si>
  <si>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</si>
  <si>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</si>
  <si>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</si>
  <si>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</si>
  <si>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</si>
  <si>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</si>
  <si>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</si>
  <si>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</si>
  <si>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</si>
  <si>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</si>
  <si>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</si>
  <si>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</si>
  <si>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</si>
  <si>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</si>
  <si>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</si>
  <si>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</si>
  <si>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</si>
  <si>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</si>
  <si>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</si>
  <si>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</si>
  <si>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</si>
  <si>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</si>
  <si>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</si>
  <si>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</si>
  <si>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</si>
  <si>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</si>
  <si>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</si>
  <si>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</si>
  <si>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</si>
  <si>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</si>
  <si>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</si>
  <si>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</si>
  <si>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</si>
  <si>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</si>
  <si>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</si>
  <si>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</si>
  <si>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</si>
  <si>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</si>
  <si>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</si>
  <si>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</si>
  <si>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</si>
  <si>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</si>
  <si>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</si>
  <si>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</si>
  <si>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</si>
  <si>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</si>
  <si>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</si>
  <si>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</si>
  <si>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</si>
  <si>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</si>
  <si>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</si>
  <si>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</si>
  <si>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</si>
  <si>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</si>
  <si>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</si>
  <si>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</si>
  <si>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</si>
  <si>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</si>
  <si>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</si>
  <si>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</si>
  <si>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</si>
  <si>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</si>
  <si>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</si>
  <si>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</si>
  <si>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</si>
  <si>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</si>
  <si>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</si>
  <si>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</si>
  <si>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</si>
  <si>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</si>
  <si>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</si>
  <si>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</si>
  <si>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</si>
  <si>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</si>
  <si>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</si>
  <si>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</si>
  <si>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</si>
  <si>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</si>
  <si>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</si>
  <si>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</si>
  <si>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</si>
  <si>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</si>
  <si>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</si>
  <si>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</si>
  <si>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</si>
  <si>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</si>
  <si>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</si>
  <si>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</si>
  <si>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</si>
  <si>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</si>
  <si>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</si>
  <si>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</si>
  <si>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</si>
  <si>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</si>
  <si>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</si>
  <si>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</si>
  <si>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</si>
  <si>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</si>
  <si>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</si>
  <si>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</si>
  <si>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</si>
  <si>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</si>
  <si>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</si>
  <si>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</si>
  <si>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</si>
  <si>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</si>
  <si>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</si>
  <si>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</si>
  <si>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</si>
  <si>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</si>
  <si>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</si>
  <si>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</si>
  <si>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</si>
  <si>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</si>
  <si>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</si>
  <si>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</si>
  <si>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</si>
  <si>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</si>
  <si>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</si>
  <si>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</si>
  <si>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</si>
  <si>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</si>
  <si>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</si>
  <si>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</si>
  <si>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</si>
  <si>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</si>
  <si>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</si>
  <si>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</si>
  <si>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</si>
  <si>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</si>
  <si>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</si>
  <si>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</si>
  <si>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</si>
  <si>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</si>
  <si>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</si>
  <si>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</si>
  <si>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</si>
  <si>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</si>
  <si>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</si>
  <si>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</si>
  <si>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</si>
  <si>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</si>
  <si>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</si>
  <si>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</si>
  <si>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</si>
  <si>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</si>
  <si>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</si>
  <si>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</si>
  <si>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</si>
  <si>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</si>
  <si>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</si>
  <si>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</si>
  <si>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</si>
  <si>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</si>
  <si>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</si>
  <si>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</si>
  <si>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</si>
  <si>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</si>
  <si>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</si>
  <si>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</si>
  <si>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</si>
  <si>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</si>
  <si>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</si>
  <si>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</si>
  <si>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</si>
  <si>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</si>
  <si>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</si>
  <si>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</si>
  <si>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</si>
  <si>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</si>
  <si>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</si>
  <si>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</si>
  <si>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</si>
  <si>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</si>
  <si>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</si>
  <si>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</si>
  <si>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</si>
  <si>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</si>
  <si>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</si>
  <si>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</si>
  <si>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</si>
  <si>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</si>
  <si>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</si>
  <si>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</si>
  <si>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</si>
  <si>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</si>
  <si>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</si>
  <si>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</si>
  <si>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</si>
  <si>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</si>
  <si>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</si>
  <si>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</si>
  <si>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</si>
  <si>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</si>
  <si>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</si>
  <si>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</si>
  <si>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</si>
  <si>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</si>
  <si>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</si>
  <si>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</si>
  <si>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</si>
  <si>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</si>
  <si>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</si>
  <si>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</si>
  <si>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</si>
  <si>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</si>
  <si>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</si>
  <si>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</si>
  <si>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</si>
  <si>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</si>
  <si>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</si>
  <si>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</si>
  <si>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</si>
  <si>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</si>
  <si>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</si>
  <si>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</si>
  <si>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</si>
  <si>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</si>
  <si>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</si>
  <si>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</si>
  <si>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</si>
  <si>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</si>
  <si>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</si>
  <si>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</si>
  <si>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</si>
  <si>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</si>
  <si>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</si>
  <si>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</si>
  <si>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</si>
  <si>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</si>
  <si>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</si>
  <si>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</si>
  <si>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</si>
  <si>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</si>
  <si>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</si>
  <si>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</si>
  <si>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</si>
  <si>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</si>
  <si>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</si>
  <si>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</si>
  <si>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</si>
  <si>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</si>
  <si>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</si>
  <si>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</si>
  <si>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</si>
  <si>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</si>
  <si>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</si>
  <si>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</si>
  <si>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</si>
  <si>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</si>
  <si>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</si>
  <si>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</si>
  <si>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</si>
  <si>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</si>
  <si>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</si>
  <si>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</si>
  <si>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</si>
  <si>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</si>
  <si>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</si>
  <si>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</si>
  <si>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</si>
  <si>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</si>
  <si>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</si>
  <si>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</si>
  <si>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</si>
  <si>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</si>
  <si>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</si>
  <si>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</si>
  <si>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</si>
  <si>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</si>
  <si>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</si>
  <si>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</si>
  <si>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</si>
  <si>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</si>
  <si>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</si>
  <si>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</si>
  <si>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</si>
  <si>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</si>
  <si>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</si>
  <si>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</si>
  <si>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</si>
  <si>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</si>
  <si>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</si>
  <si>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</si>
  <si>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</si>
  <si>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</si>
  <si>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</si>
  <si>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</si>
  <si>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</si>
  <si>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</si>
  <si>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</si>
  <si>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</si>
  <si>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</si>
  <si>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</si>
  <si>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</si>
  <si>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</si>
  <si>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</si>
  <si>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</si>
  <si>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</si>
  <si>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</si>
  <si>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</si>
  <si>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</si>
  <si>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</si>
  <si>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</si>
  <si>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</si>
  <si>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</si>
  <si>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</si>
  <si>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</si>
  <si>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</si>
  <si>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</si>
  <si>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</si>
  <si>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</si>
  <si>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</si>
  <si>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</si>
  <si>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</si>
  <si>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</si>
  <si>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</si>
  <si>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</si>
  <si>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</si>
  <si>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</si>
  <si>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</si>
  <si>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</si>
  <si>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</si>
  <si>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</si>
  <si>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</si>
  <si>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</si>
  <si>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</si>
  <si>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</si>
  <si>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</si>
  <si>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</si>
  <si>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</si>
  <si>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</si>
  <si>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</si>
  <si>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</si>
  <si>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</si>
  <si>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</si>
  <si>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</si>
  <si>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</si>
  <si>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</si>
  <si>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</si>
  <si>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</si>
  <si>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</si>
  <si>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</si>
  <si>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</si>
  <si>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</si>
  <si>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</si>
  <si>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</si>
  <si>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</si>
  <si>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</si>
  <si>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</si>
  <si>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</si>
  <si>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</si>
  <si>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</si>
  <si>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</si>
  <si>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</si>
  <si>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</si>
  <si>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</si>
  <si>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</si>
  <si>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</si>
  <si>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</si>
  <si>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</si>
  <si>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</si>
  <si>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</si>
  <si>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</si>
  <si>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</si>
  <si>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</si>
  <si>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</si>
  <si>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</si>
  <si>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</si>
  <si>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</si>
  <si>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</si>
  <si>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</si>
  <si>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</si>
  <si>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</si>
  <si>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</si>
  <si>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</si>
  <si>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</si>
  <si>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</si>
  <si>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</si>
  <si>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</si>
  <si>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</si>
  <si>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</si>
  <si>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</si>
  <si>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</si>
  <si>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</si>
  <si>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</si>
  <si>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</si>
  <si>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</si>
  <si>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</si>
  <si>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</si>
  <si>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</si>
  <si>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</si>
  <si>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</si>
  <si>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</si>
  <si>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</si>
  <si>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</si>
  <si>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</si>
  <si>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</si>
  <si>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</si>
  <si>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</si>
  <si>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</si>
  <si>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</si>
  <si>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</si>
  <si>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</si>
  <si>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</si>
  <si>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</si>
  <si>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</si>
  <si>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</si>
  <si>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</si>
  <si>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</si>
  <si>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</si>
  <si>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</si>
  <si>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</si>
  <si>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</si>
  <si>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</si>
  <si>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</si>
  <si>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</si>
  <si>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</si>
  <si>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</si>
  <si>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</si>
  <si>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</si>
  <si>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</si>
  <si>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</si>
  <si>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</si>
  <si>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</si>
  <si>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</si>
  <si>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</si>
  <si>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</si>
  <si>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</si>
  <si>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</si>
  <si>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</si>
  <si>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</si>
  <si>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</si>
  <si>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</si>
  <si>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</si>
  <si>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</si>
  <si>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</si>
  <si>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</si>
  <si>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</si>
  <si>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</si>
  <si>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</si>
  <si>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</si>
  <si>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</si>
  <si>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</si>
  <si>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</si>
  <si>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</si>
  <si>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</si>
  <si>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</si>
  <si>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</si>
  <si>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</si>
  <si>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</si>
  <si>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</si>
  <si>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</si>
  <si>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</si>
  <si>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</si>
  <si>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</si>
  <si>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</si>
  <si>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</si>
  <si>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</si>
  <si>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</si>
  <si>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</si>
  <si>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</si>
  <si>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</si>
  <si>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</si>
  <si>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</si>
  <si>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</si>
  <si>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</si>
  <si>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</si>
  <si>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</si>
  <si>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</si>
  <si>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</si>
  <si>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</si>
  <si>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</si>
  <si>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</si>
  <si>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</si>
  <si>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</si>
  <si>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</si>
  <si>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</si>
  <si>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</si>
  <si>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</si>
  <si>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</si>
  <si>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</si>
  <si>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</si>
  <si>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</si>
  <si>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</si>
  <si>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</si>
  <si>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</si>
  <si>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</si>
  <si>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</si>
  <si>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</si>
  <si>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</si>
  <si>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</si>
  <si>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</si>
  <si>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</si>
  <si>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</si>
  <si>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</si>
  <si>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</si>
  <si>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</si>
  <si>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</si>
  <si>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</si>
  <si>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</si>
  <si>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</si>
  <si>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</si>
  <si>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</si>
  <si>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</si>
  <si>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</si>
  <si>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</si>
  <si>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</si>
  <si>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</si>
  <si>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</si>
  <si>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</si>
  <si>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</si>
  <si>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</si>
  <si>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</si>
  <si>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</si>
  <si>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</si>
  <si>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</si>
  <si>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</si>
  <si>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</si>
  <si>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</si>
  <si>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</si>
  <si>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</si>
  <si>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</si>
  <si>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</si>
  <si>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</si>
  <si>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</si>
  <si>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</si>
  <si>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</si>
  <si>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</si>
  <si>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</si>
  <si>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</si>
  <si>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</si>
  <si>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</si>
  <si>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</si>
  <si>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</si>
  <si>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</si>
  <si>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</si>
  <si>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</si>
  <si>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</si>
  <si>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</si>
  <si>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</si>
  <si>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</si>
  <si>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</si>
  <si>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</si>
  <si>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</si>
  <si>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</si>
  <si>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</si>
  <si>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</si>
  <si>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</si>
  <si>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</si>
  <si>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</si>
  <si>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</si>
  <si>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</si>
  <si>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</si>
  <si>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</si>
  <si>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</si>
  <si>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</si>
  <si>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</si>
  <si>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</si>
  <si>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</si>
  <si>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</si>
  <si>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</si>
  <si>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</si>
  <si>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</si>
  <si>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</si>
  <si>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</si>
  <si>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</si>
  <si>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</si>
  <si>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</si>
  <si>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</si>
  <si>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</si>
  <si>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</si>
  <si>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</si>
  <si>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</si>
  <si>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</si>
  <si>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</si>
  <si>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</si>
  <si>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</si>
  <si>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</si>
  <si>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</si>
  <si>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</si>
  <si>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</si>
  <si>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</si>
  <si>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</si>
  <si>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</si>
  <si>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</si>
  <si>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</si>
  <si>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</si>
  <si>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</si>
  <si>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</si>
  <si>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</si>
  <si>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</si>
  <si>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</si>
  <si>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</si>
  <si>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</si>
  <si>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</si>
  <si>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</si>
  <si>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</si>
  <si>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</si>
  <si>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</si>
  <si>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</si>
  <si>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</si>
  <si>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</si>
  <si>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</si>
  <si>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</si>
  <si>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</si>
  <si>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</si>
  <si>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</si>
  <si>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</si>
  <si>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</si>
  <si>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</si>
  <si>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</si>
  <si>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</si>
  <si>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</si>
  <si>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</si>
  <si>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</si>
  <si>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</si>
  <si>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</si>
  <si>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</si>
  <si>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</si>
  <si>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</si>
  <si>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</si>
  <si>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</si>
  <si>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</si>
  <si>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</si>
  <si>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</si>
  <si>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</si>
  <si>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</si>
  <si>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</si>
  <si>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</si>
  <si>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</si>
  <si>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</si>
  <si>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</si>
  <si>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</si>
  <si>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</si>
  <si>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</si>
  <si>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</si>
  <si>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</si>
  <si>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</si>
  <si>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</si>
  <si>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</si>
  <si>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</si>
  <si>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</si>
  <si>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</si>
  <si>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</si>
  <si>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</si>
  <si>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</si>
  <si>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</si>
  <si>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</si>
  <si>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</si>
  <si>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</si>
  <si>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</si>
  <si>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</si>
  <si>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</si>
  <si>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</si>
  <si>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</si>
  <si>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</si>
  <si>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</si>
  <si>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</si>
  <si>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</si>
  <si>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</si>
  <si>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</si>
  <si>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</si>
  <si>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</si>
  <si>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</si>
  <si>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</si>
  <si>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</si>
  <si>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</si>
  <si>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</si>
  <si>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</si>
  <si>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</si>
  <si>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</si>
  <si>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</si>
  <si>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</si>
  <si>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</si>
  <si>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</si>
  <si>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</si>
  <si>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</si>
  <si>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</si>
  <si>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</si>
  <si>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</si>
  <si>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</si>
  <si>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</si>
  <si>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</si>
  <si>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</si>
  <si>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</si>
  <si>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</si>
  <si>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</si>
  <si>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</si>
  <si>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</si>
  <si>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</si>
  <si>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</si>
  <si>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</si>
  <si>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</si>
  <si>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</si>
  <si>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</si>
  <si>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</si>
  <si>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</si>
  <si>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</si>
  <si>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</si>
  <si>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</si>
  <si>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</si>
  <si>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</si>
  <si>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</si>
  <si>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</si>
  <si>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</si>
  <si>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</si>
  <si>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</si>
  <si>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</si>
  <si>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</si>
  <si>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</si>
  <si>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</si>
  <si>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</si>
  <si>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</si>
  <si>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</si>
  <si>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</si>
  <si>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</si>
  <si>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</si>
  <si>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</si>
  <si>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</si>
  <si>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</si>
  <si>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</si>
  <si>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</si>
  <si>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</si>
  <si>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</si>
  <si>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</si>
  <si>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</si>
  <si>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</si>
  <si>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</si>
  <si>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</si>
  <si>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</si>
  <si>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</si>
  <si>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</si>
  <si>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</si>
  <si>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</si>
  <si>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</si>
  <si>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</si>
  <si>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</si>
  <si>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</si>
  <si>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</si>
  <si>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</si>
  <si>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</si>
  <si>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</si>
  <si>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</si>
  <si>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</si>
  <si>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</si>
  <si>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</si>
  <si>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</si>
  <si>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</si>
  <si>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</si>
  <si>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</si>
  <si>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</si>
  <si>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</si>
  <si>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</si>
  <si>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</si>
  <si>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</si>
  <si>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</si>
  <si>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</si>
  <si>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</si>
  <si>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</si>
  <si>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</si>
  <si>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</si>
  <si>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</si>
  <si>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</si>
  <si>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</si>
  <si>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</si>
  <si>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</si>
  <si>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</si>
  <si>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</si>
  <si>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</si>
  <si>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</si>
  <si>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</si>
  <si>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</si>
  <si>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</si>
  <si>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</si>
  <si>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</si>
  <si>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</si>
  <si>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</si>
  <si>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</si>
  <si>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</si>
  <si>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</si>
  <si>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</si>
  <si>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</si>
  <si>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</si>
  <si>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</si>
  <si>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</si>
  <si>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</si>
  <si>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</si>
  <si>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</si>
  <si>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</si>
  <si>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</si>
  <si>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</si>
  <si>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</si>
  <si>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</si>
  <si>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</si>
  <si>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</si>
  <si>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</si>
  <si>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</si>
  <si>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</si>
  <si>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</si>
  <si>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</si>
  <si>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</si>
  <si>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</si>
  <si>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</si>
  <si>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</si>
  <si>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</si>
  <si>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</si>
  <si>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</si>
  <si>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</si>
  <si>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</si>
  <si>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</si>
  <si>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</si>
  <si>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</si>
  <si>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</si>
  <si>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</si>
  <si>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</si>
  <si>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</si>
  <si>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</si>
  <si>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</si>
  <si>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</si>
  <si>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</si>
  <si>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</si>
  <si>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</si>
  <si>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</si>
  <si>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</si>
  <si>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</si>
  <si>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</si>
  <si>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</si>
  <si>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</si>
  <si>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</si>
  <si>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</si>
  <si>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</si>
  <si>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</si>
  <si>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</si>
  <si>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</si>
  <si>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</si>
  <si>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</si>
  <si>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</si>
  <si>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</si>
  <si>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</si>
  <si>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</si>
  <si>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</si>
  <si>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</si>
  <si>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</si>
  <si>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</si>
  <si>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</si>
  <si>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</si>
  <si>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</si>
  <si>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</si>
  <si>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</si>
  <si>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</si>
  <si>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</si>
  <si>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</si>
  <si>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</si>
  <si>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</si>
  <si>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</si>
  <si>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</si>
  <si>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</si>
  <si>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</si>
  <si>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</si>
  <si>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</si>
  <si>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</si>
  <si>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</si>
  <si>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</si>
  <si>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</si>
  <si>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</si>
  <si>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</si>
  <si>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</si>
  <si>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</si>
  <si>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</si>
  <si>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</si>
  <si>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</si>
  <si>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</si>
  <si>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</si>
  <si>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</si>
  <si>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</si>
  <si>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</si>
  <si>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</si>
  <si>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</si>
  <si>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</si>
  <si>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</si>
  <si>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</si>
  <si>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</si>
  <si>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</si>
  <si>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</si>
  <si>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</si>
  <si>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</si>
  <si>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</si>
  <si>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</si>
  <si>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</si>
  <si>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</si>
  <si>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</si>
  <si>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</si>
  <si>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</si>
  <si>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</si>
  <si>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</si>
  <si>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</si>
  <si>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</si>
  <si>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</si>
  <si>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</si>
  <si>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</si>
  <si>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</si>
  <si>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</si>
  <si>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</si>
  <si>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</si>
  <si>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</si>
  <si>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</si>
  <si>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</si>
  <si>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</si>
  <si>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</si>
  <si>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</si>
  <si>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</si>
  <si>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</si>
  <si>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</si>
  <si>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</si>
  <si>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</si>
  <si>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</si>
  <si>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</si>
  <si>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</si>
  <si>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</si>
  <si>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</si>
  <si>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</si>
  <si>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</si>
  <si>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</si>
  <si>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</si>
  <si>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</si>
  <si>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</si>
  <si>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</si>
  <si>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</si>
  <si>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</si>
  <si>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</si>
  <si>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</si>
  <si>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</si>
  <si>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</si>
  <si>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</si>
  <si>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</si>
  <si>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</si>
  <si>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</si>
  <si>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</si>
  <si>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</si>
  <si>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</si>
  <si>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</si>
  <si>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</si>
  <si>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</si>
  <si>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</si>
  <si>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</si>
  <si>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</si>
  <si>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</si>
  <si>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</si>
  <si>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</si>
  <si>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</si>
  <si>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</si>
  <si>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</si>
  <si>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</si>
  <si>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</si>
  <si>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</si>
  <si>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</si>
  <si>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</si>
  <si>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</si>
  <si>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</si>
  <si>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</si>
  <si>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</si>
  <si>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</si>
  <si>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</si>
  <si>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</si>
  <si>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</si>
  <si>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</si>
  <si>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</si>
  <si>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</si>
  <si>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</si>
  <si>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</si>
  <si>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</si>
  <si>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</si>
  <si>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</si>
  <si>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</si>
  <si>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</si>
  <si>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</si>
  <si>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</si>
  <si>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</si>
  <si>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</si>
  <si>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</si>
  <si>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</si>
  <si>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</si>
  <si>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</si>
  <si>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</si>
  <si>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</si>
  <si>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</si>
  <si>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</si>
  <si>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</si>
  <si>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</si>
  <si>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</si>
  <si>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</si>
  <si>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</si>
  <si>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</si>
  <si>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</si>
  <si>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</si>
  <si>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</si>
  <si>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</si>
  <si>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</si>
  <si>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</si>
  <si>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</si>
  <si>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</si>
  <si>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</si>
  <si>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</si>
  <si>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</si>
  <si>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</si>
  <si>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</si>
  <si>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</si>
  <si>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</si>
  <si>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</si>
  <si>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</si>
  <si>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</si>
  <si>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</si>
  <si>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</si>
  <si>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</si>
  <si>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</si>
  <si>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</si>
  <si>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</si>
  <si>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</si>
  <si>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</si>
  <si>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</si>
  <si>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</si>
  <si>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</si>
  <si>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</si>
  <si>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</si>
  <si>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</si>
  <si>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</si>
  <si>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</si>
  <si>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</si>
  <si>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</si>
  <si>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</si>
  <si>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</si>
  <si>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</si>
  <si>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</si>
  <si>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</si>
  <si>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</si>
  <si>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</si>
  <si>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</si>
  <si>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</si>
  <si>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</si>
  <si>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</si>
  <si>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</si>
  <si>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</si>
  <si>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</si>
  <si>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</si>
  <si>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</si>
  <si>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</si>
  <si>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</si>
  <si>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</si>
  <si>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</si>
  <si>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</si>
  <si>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</si>
  <si>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</si>
  <si>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</si>
  <si>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</si>
  <si>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</si>
  <si>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</si>
  <si>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</si>
  <si>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</si>
  <si>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</si>
  <si>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</si>
  <si>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</si>
  <si>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</si>
  <si>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</si>
  <si>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</si>
  <si>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</si>
  <si>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</si>
  <si>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</si>
  <si>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</si>
  <si>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</si>
  <si>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</si>
  <si>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</si>
  <si>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</si>
  <si>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</si>
  <si>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</si>
  <si>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</si>
  <si>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</si>
  <si>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</si>
  <si>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</si>
  <si>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</si>
  <si>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</si>
  <si>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</si>
  <si>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</si>
  <si>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</si>
  <si>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</si>
  <si>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</si>
  <si>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</si>
  <si>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</si>
  <si>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</si>
  <si>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</si>
  <si>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</si>
  <si>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</si>
  <si>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</si>
  <si>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</si>
  <si>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</si>
  <si>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</si>
  <si>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</si>
  <si>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</si>
  <si>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</si>
  <si>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</si>
  <si>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</si>
  <si>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</si>
  <si>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</si>
  <si>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</si>
  <si>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</si>
  <si>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</si>
  <si>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</si>
  <si>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</si>
  <si>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</si>
  <si>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</si>
  <si>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</si>
  <si>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</si>
  <si>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</si>
  <si>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</si>
  <si>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</si>
  <si>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</si>
  <si>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</si>
  <si>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</si>
  <si>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</si>
  <si>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</si>
  <si>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</si>
  <si>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</si>
  <si>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</si>
  <si>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</si>
  <si>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</si>
  <si>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</si>
  <si>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</si>
  <si>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</si>
  <si>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</si>
  <si>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</si>
  <si>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</si>
  <si>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</si>
  <si>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</si>
  <si>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</si>
  <si>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</si>
  <si>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</si>
  <si>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</si>
  <si>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</si>
  <si>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</si>
  <si>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</si>
  <si>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</si>
  <si>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</si>
  <si>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</si>
  <si>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</si>
  <si>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</si>
  <si>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</si>
  <si>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</si>
  <si>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</si>
  <si>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</si>
  <si>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</si>
  <si>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</si>
  <si>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</si>
  <si>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</si>
  <si>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</si>
  <si>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</si>
  <si>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</si>
  <si>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</si>
  <si>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</si>
  <si>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</si>
  <si>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</si>
  <si>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</si>
  <si>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</si>
  <si>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</si>
  <si>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</si>
  <si>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</si>
  <si>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</si>
  <si>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</si>
  <si>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</si>
  <si>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</si>
  <si>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</si>
  <si>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</si>
  <si>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</si>
  <si>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</si>
  <si>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</si>
  <si>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</si>
  <si>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</si>
  <si>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</si>
  <si>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</si>
  <si>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</si>
  <si>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</si>
  <si>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</si>
  <si>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</si>
  <si>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</si>
  <si>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</si>
  <si>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</si>
  <si>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</si>
  <si>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</si>
  <si>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</si>
  <si>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</si>
  <si>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</si>
  <si>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</si>
  <si>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</si>
  <si>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</si>
  <si>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</si>
  <si>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</si>
  <si>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</si>
  <si>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</si>
  <si>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</si>
  <si>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</si>
  <si>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</si>
  <si>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</si>
  <si>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</si>
  <si>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</si>
  <si>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</si>
  <si>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</si>
  <si>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</si>
  <si>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</si>
  <si>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</si>
  <si>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</si>
  <si>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</si>
  <si>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</si>
  <si>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</si>
  <si>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</si>
  <si>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</si>
  <si>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</si>
  <si>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</si>
  <si>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</si>
  <si>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</si>
  <si>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</si>
  <si>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</si>
  <si>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</si>
  <si>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</si>
  <si>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</si>
  <si>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</si>
  <si>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</si>
  <si>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</si>
  <si>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</si>
  <si>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</si>
  <si>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</si>
  <si>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</si>
  <si>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</si>
  <si>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</si>
  <si>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</si>
  <si>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</si>
  <si>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</si>
  <si>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</si>
  <si>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</si>
  <si>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</si>
  <si>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</si>
  <si>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</si>
  <si>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</si>
  <si>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</si>
  <si>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</si>
  <si>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</si>
  <si>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</si>
  <si>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</si>
  <si>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</si>
  <si>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</si>
  <si>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</si>
  <si>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</si>
  <si>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</si>
  <si>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</si>
  <si>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</si>
  <si>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</si>
  <si>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</si>
  <si>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</si>
  <si>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</si>
  <si>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</si>
  <si>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</si>
  <si>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</si>
  <si>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</si>
  <si>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</si>
  <si>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</si>
  <si>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</si>
  <si>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</si>
  <si>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</si>
  <si>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</si>
  <si>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</si>
  <si>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</si>
  <si>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</si>
  <si>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</si>
  <si>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</si>
  <si>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</si>
  <si>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</si>
  <si>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</si>
  <si>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</si>
  <si>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</si>
  <si>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</si>
  <si>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</si>
  <si>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</si>
  <si>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</si>
  <si>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</si>
  <si>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</si>
  <si>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</si>
  <si>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</si>
  <si>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</si>
  <si>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</si>
  <si>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</si>
  <si>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</si>
  <si>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</si>
  <si>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</si>
  <si>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</si>
  <si>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</si>
  <si>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</si>
  <si>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</si>
  <si>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</si>
  <si>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</si>
  <si>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</si>
  <si>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</si>
  <si>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</si>
  <si>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</si>
  <si>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</si>
  <si>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</si>
  <si>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</si>
  <si>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</si>
  <si>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</si>
  <si>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</si>
  <si>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</si>
  <si>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</si>
  <si>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</si>
  <si>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</si>
  <si>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</si>
  <si>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</si>
  <si>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</si>
  <si>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</si>
  <si>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</si>
  <si>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</si>
  <si>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</si>
  <si>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</si>
  <si>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</si>
  <si>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</si>
  <si>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</si>
  <si>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</si>
  <si>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</si>
  <si>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</si>
  <si>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</si>
  <si>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</si>
  <si>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</si>
  <si>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</si>
  <si>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</si>
  <si>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</si>
  <si>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</si>
  <si>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</si>
  <si>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</si>
  <si>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</si>
  <si>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</si>
  <si>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</si>
  <si>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</si>
  <si>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</si>
  <si>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</si>
  <si>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</si>
  <si>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</si>
  <si>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</si>
  <si>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</si>
  <si>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</si>
  <si>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</si>
  <si>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</si>
  <si>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</si>
  <si>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</si>
  <si>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</si>
  <si>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</si>
  <si>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</si>
  <si>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</si>
  <si>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</si>
  <si>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</si>
  <si>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</si>
  <si>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</si>
  <si>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</si>
  <si>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</si>
  <si>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</si>
  <si>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</si>
  <si>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</si>
  <si>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</si>
  <si>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</si>
  <si>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</si>
  <si>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</si>
  <si>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</si>
  <si>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</si>
  <si>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</si>
  <si>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</si>
  <si>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</si>
  <si>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</si>
  <si>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</si>
  <si>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</si>
  <si>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</si>
  <si>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</si>
  <si>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</si>
  <si>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</si>
  <si>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</si>
  <si>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</si>
  <si>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</si>
  <si>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</si>
  <si>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</si>
  <si>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</si>
  <si>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</si>
  <si>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</si>
  <si>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</si>
  <si>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</si>
  <si>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</si>
  <si>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</si>
  <si>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</si>
  <si>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</si>
  <si>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</si>
  <si>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</si>
  <si>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</si>
  <si>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</si>
  <si>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</si>
  <si>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</si>
  <si>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</si>
  <si>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</si>
  <si>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</si>
  <si>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</si>
  <si>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</si>
  <si>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</si>
  <si>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</si>
  <si>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</si>
  <si>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</si>
  <si>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</si>
  <si>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</si>
  <si>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</si>
  <si>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</si>
  <si>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</si>
  <si>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</si>
  <si>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</si>
  <si>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</si>
  <si>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</si>
  <si>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</si>
  <si>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</si>
  <si>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</si>
  <si>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</si>
  <si>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</si>
  <si>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</si>
  <si>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</si>
  <si>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</si>
  <si>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</si>
  <si>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</si>
  <si>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</si>
  <si>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</si>
  <si>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</si>
  <si>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</si>
  <si>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</si>
  <si>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</si>
  <si>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</si>
  <si>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</si>
  <si>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</si>
  <si>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</si>
  <si>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</si>
  <si>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</si>
  <si>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</si>
  <si>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</si>
  <si>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</si>
  <si>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</si>
  <si>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</si>
  <si>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</si>
  <si>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</si>
  <si>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</si>
  <si>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</si>
  <si>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</si>
  <si>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</si>
  <si>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</si>
  <si>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</si>
  <si>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</si>
  <si>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</si>
  <si>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</si>
  <si>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</si>
  <si>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</si>
  <si>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</si>
  <si>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</si>
  <si>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</si>
  <si>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</si>
  <si>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</si>
  <si>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</si>
  <si>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</si>
  <si>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</si>
  <si>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</si>
  <si>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</si>
  <si>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</si>
  <si>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</si>
  <si>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</si>
  <si>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</si>
  <si>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</si>
  <si>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</si>
  <si>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</si>
  <si>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</si>
  <si>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</si>
  <si>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</si>
  <si>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</si>
  <si>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</si>
  <si>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</si>
  <si>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</si>
  <si>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</si>
  <si>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</si>
  <si>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</si>
  <si>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</si>
  <si>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</si>
  <si>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</si>
  <si>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</si>
  <si>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</si>
  <si>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</si>
  <si>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</si>
  <si>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</si>
  <si>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</si>
  <si>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</si>
  <si>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</si>
  <si>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</si>
  <si>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</si>
  <si>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</si>
  <si>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</si>
  <si>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</si>
  <si>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</si>
  <si>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</si>
  <si>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</si>
  <si>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</si>
  <si>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</si>
  <si>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</si>
  <si>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</si>
  <si>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</si>
  <si>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</si>
  <si>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</si>
  <si>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</si>
  <si>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</si>
  <si>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</si>
  <si>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</si>
  <si>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</si>
  <si>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</si>
  <si>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</si>
  <si>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</si>
  <si>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</si>
  <si>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</si>
  <si>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</si>
  <si>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</si>
  <si>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</si>
  <si>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</si>
  <si>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</si>
  <si>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</si>
  <si>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</si>
  <si>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</si>
  <si>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</si>
  <si>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</si>
  <si>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</si>
  <si>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</si>
  <si>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</si>
  <si>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</si>
  <si>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</si>
  <si>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</si>
  <si>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</si>
  <si>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</si>
  <si>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</si>
  <si>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</si>
  <si>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</si>
  <si>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</si>
  <si>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</si>
  <si>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</si>
  <si>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</si>
  <si>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</si>
  <si>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</si>
  <si>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</si>
  <si>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</si>
  <si>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</si>
  <si>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</si>
  <si>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</si>
  <si>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</si>
  <si>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</si>
  <si>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</si>
  <si>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</si>
  <si>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</si>
  <si>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</si>
  <si>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</si>
  <si>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</si>
  <si>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</si>
  <si>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</si>
  <si>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</si>
  <si>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</si>
  <si>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</si>
  <si>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</si>
  <si>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</si>
  <si>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</si>
  <si>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</si>
  <si>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</si>
  <si>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</si>
  <si>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</si>
  <si>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</si>
  <si>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</si>
  <si>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</si>
  <si>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</si>
  <si>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</si>
  <si>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</si>
  <si>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</si>
  <si>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</si>
  <si>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</si>
  <si>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</si>
  <si>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</si>
  <si>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</si>
  <si>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</si>
  <si>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</si>
  <si>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</si>
  <si>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</si>
  <si>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</si>
  <si>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</si>
  <si>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</si>
  <si>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</si>
  <si>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</si>
  <si>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</si>
  <si>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</si>
  <si>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</si>
  <si>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</si>
  <si>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</si>
  <si>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</si>
  <si>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</si>
  <si>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</si>
  <si>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</si>
  <si>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</si>
  <si>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</si>
  <si>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</si>
  <si>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</si>
  <si>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</si>
  <si>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</si>
  <si>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</si>
  <si>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</si>
  <si>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</si>
  <si>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</si>
  <si>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</si>
  <si>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</si>
  <si>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</si>
  <si>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</si>
  <si>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</si>
  <si>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</si>
  <si>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</si>
  <si>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</si>
  <si>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</si>
  <si>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</si>
  <si>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</si>
  <si>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</si>
  <si>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</si>
  <si>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</si>
  <si>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</si>
  <si>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</si>
  <si>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</si>
  <si>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</si>
  <si>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</si>
  <si>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</si>
  <si>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</si>
  <si>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</si>
  <si>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</si>
  <si>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</si>
  <si>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</si>
  <si>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</si>
  <si>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</si>
  <si>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</si>
  <si>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</si>
  <si>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</si>
  <si>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</si>
  <si>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</si>
  <si>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</si>
  <si>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</si>
  <si>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</si>
  <si>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</si>
  <si>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</si>
  <si>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</si>
  <si>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</si>
  <si>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</si>
  <si>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</si>
  <si>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</si>
  <si>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</si>
  <si>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</si>
  <si>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</si>
  <si>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</si>
  <si>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</si>
  <si>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</si>
  <si>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</si>
  <si>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</si>
  <si>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</si>
  <si>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</si>
  <si>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</si>
  <si>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</si>
  <si>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</si>
  <si>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</si>
  <si>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</si>
  <si>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</si>
  <si>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</si>
  <si>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</si>
  <si>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</si>
  <si>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</si>
  <si>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</si>
  <si>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</si>
  <si>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</si>
  <si>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</si>
  <si>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</si>
  <si>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</si>
  <si>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</si>
  <si>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</si>
  <si>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</si>
  <si>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</si>
  <si>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</si>
  <si>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</si>
  <si>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</si>
  <si>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</si>
  <si>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</si>
  <si>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</si>
  <si>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</si>
  <si>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</si>
  <si>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</si>
  <si>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</si>
  <si>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</si>
  <si>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</si>
  <si>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</si>
  <si>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</si>
  <si>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</si>
  <si>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</si>
  <si>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</si>
  <si>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</si>
  <si>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</si>
  <si>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</si>
  <si>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</si>
  <si>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</si>
  <si>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</si>
  <si>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</si>
  <si>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</si>
  <si>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</si>
  <si>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</si>
  <si>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</si>
  <si>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</si>
  <si>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</si>
  <si>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</si>
  <si>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</si>
  <si>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</si>
  <si>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</si>
  <si>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</si>
  <si>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</si>
  <si>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</si>
  <si>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</si>
  <si>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</si>
  <si>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</si>
  <si>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</si>
  <si>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</si>
  <si>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</si>
  <si>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</si>
  <si>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</si>
  <si>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</si>
  <si>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</si>
  <si>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</si>
  <si>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</si>
  <si>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</si>
  <si>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</si>
  <si>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</si>
  <si>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</si>
  <si>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</si>
  <si>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</si>
  <si>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</si>
  <si>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</si>
  <si>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</si>
  <si>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</si>
  <si>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</si>
  <si>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</si>
  <si>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</si>
  <si>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</si>
  <si>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</si>
  <si>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</si>
  <si>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</si>
  <si>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</si>
  <si>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</si>
  <si>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</si>
  <si>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</si>
  <si>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</si>
  <si>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</si>
  <si>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</si>
  <si>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</si>
  <si>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</si>
  <si>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</si>
  <si>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</si>
  <si>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</si>
  <si>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</si>
  <si>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</si>
  <si>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</si>
  <si>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</si>
  <si>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</si>
  <si>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</si>
  <si>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</si>
  <si>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</si>
  <si>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</si>
  <si>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</si>
  <si>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</si>
  <si>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</si>
  <si>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</si>
  <si>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</si>
  <si>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</si>
  <si>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</si>
  <si>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</si>
  <si>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</si>
  <si>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</si>
  <si>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</si>
  <si>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</si>
  <si>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</si>
  <si>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</si>
  <si>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</si>
  <si>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</si>
  <si>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</si>
  <si>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</si>
  <si>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</si>
  <si>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</si>
  <si>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</si>
  <si>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</si>
  <si>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</si>
  <si>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</si>
  <si>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</si>
  <si>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</si>
  <si>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</si>
  <si>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</si>
  <si>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</si>
  <si>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</si>
  <si>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</si>
  <si>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</si>
  <si>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</si>
  <si>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</si>
  <si>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</si>
  <si>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</si>
  <si>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</si>
  <si>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</si>
  <si>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</si>
  <si>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</si>
  <si>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</si>
  <si>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</si>
  <si>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</si>
  <si>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</si>
  <si>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</si>
  <si>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</si>
  <si>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</si>
  <si>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</si>
  <si>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</si>
  <si>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</si>
  <si>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</si>
  <si>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</si>
  <si>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</si>
  <si>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</si>
  <si>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</si>
  <si>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</si>
  <si>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</si>
  <si>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</si>
  <si>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</si>
  <si>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</si>
  <si>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</si>
  <si>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</si>
  <si>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</si>
  <si>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</si>
  <si>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</si>
  <si>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</si>
  <si>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</si>
  <si>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</si>
  <si>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</si>
  <si>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</si>
  <si>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</si>
  <si>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</si>
  <si>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</si>
  <si>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</si>
  <si>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</si>
  <si>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</si>
  <si>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</si>
  <si>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</si>
  <si>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</si>
  <si>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</si>
  <si>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</si>
  <si>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</si>
  <si>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</si>
  <si>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</si>
  <si>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</si>
  <si>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</si>
  <si>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</si>
  <si>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</si>
  <si>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</si>
  <si>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</si>
  <si>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</si>
  <si>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</si>
  <si>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</si>
  <si>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</si>
  <si>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</si>
  <si>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</si>
  <si>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</si>
  <si>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</si>
  <si>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</si>
  <si>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</si>
  <si>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</si>
  <si>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</si>
  <si>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</si>
  <si>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</si>
  <si>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</si>
  <si>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</si>
  <si>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</si>
  <si>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</si>
  <si>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</si>
  <si>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</si>
  <si>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</si>
  <si>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</si>
  <si>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</si>
  <si>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</si>
  <si>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</si>
  <si>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</si>
  <si>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</si>
  <si>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</si>
  <si>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</si>
  <si>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</si>
  <si>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</si>
  <si>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</si>
  <si>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</si>
  <si>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</si>
  <si>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</si>
  <si>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</si>
  <si>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</si>
  <si>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</si>
  <si>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</si>
  <si>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</si>
  <si>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</si>
  <si>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</si>
  <si>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</si>
  <si>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</si>
  <si>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</si>
  <si>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</si>
  <si>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</si>
  <si>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</si>
  <si>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</si>
  <si>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</si>
  <si>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</si>
  <si>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</si>
  <si>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</si>
  <si>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</si>
  <si>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</si>
  <si>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</si>
  <si>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</si>
  <si>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</si>
  <si>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</si>
  <si>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</si>
  <si>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</si>
  <si>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</si>
  <si>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</si>
  <si>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</si>
  <si>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</si>
  <si>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</si>
  <si>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</si>
  <si>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</si>
  <si>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</si>
  <si>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</si>
  <si>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</si>
  <si>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</si>
  <si>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</si>
  <si>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</si>
  <si>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</si>
  <si>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</si>
  <si>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</si>
  <si>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</si>
  <si>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</si>
  <si>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</si>
  <si>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</si>
  <si>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</si>
  <si>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</si>
  <si>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</si>
  <si>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</si>
  <si>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</si>
  <si>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</si>
  <si>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</si>
  <si>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</si>
  <si>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</si>
  <si>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</si>
  <si>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</si>
  <si>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</si>
  <si>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</si>
  <si>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</si>
  <si>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</si>
  <si>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</si>
  <si>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</si>
  <si>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</si>
  <si>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</si>
  <si>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</si>
  <si>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</si>
  <si>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</si>
  <si>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</si>
  <si>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</si>
  <si>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</si>
  <si>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</si>
  <si>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</si>
  <si>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</si>
  <si>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</si>
  <si>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</si>
  <si>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</si>
  <si>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</si>
  <si>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</si>
  <si>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</si>
  <si>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</si>
  <si>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</si>
  <si>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</si>
  <si>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</si>
  <si>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</si>
  <si>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</si>
  <si>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</si>
  <si>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</si>
  <si>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</si>
  <si>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</si>
  <si>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</si>
  <si>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</si>
  <si>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</si>
  <si>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</si>
  <si>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</si>
  <si>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</si>
  <si>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</si>
  <si>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</si>
  <si>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</si>
  <si>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</si>
  <si>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</si>
  <si>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</si>
  <si>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</si>
  <si>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</si>
  <si>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</si>
  <si>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</si>
  <si>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</si>
  <si>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</si>
  <si>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</si>
  <si>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</si>
  <si>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</si>
  <si>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</si>
  <si>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</si>
  <si>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</si>
  <si>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</si>
  <si>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</si>
  <si>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</si>
  <si>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</si>
  <si>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</si>
  <si>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</si>
  <si>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</si>
  <si>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</si>
  <si>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</si>
  <si>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</si>
  <si>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</si>
  <si>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</si>
  <si>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</si>
  <si>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</si>
  <si>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</si>
  <si>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</si>
  <si>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</si>
  <si>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</si>
  <si>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</si>
  <si>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</si>
  <si>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</si>
  <si>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</si>
  <si>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</si>
  <si>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</si>
  <si>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</si>
  <si>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</si>
  <si>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</si>
  <si>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</si>
  <si>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</si>
  <si>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</si>
  <si>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</si>
  <si>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</si>
  <si>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</si>
  <si>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</si>
  <si>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</si>
  <si>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</si>
  <si>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</si>
  <si>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</si>
  <si>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</si>
  <si>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</si>
  <si>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</si>
  <si>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</si>
  <si>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</si>
  <si>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</si>
  <si>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</si>
  <si>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</si>
  <si>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</si>
  <si>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</si>
  <si>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</si>
  <si>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</si>
  <si>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</si>
  <si>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</si>
  <si>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</si>
  <si>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</si>
  <si>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</si>
  <si>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</si>
  <si>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</si>
  <si>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</si>
  <si>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</si>
  <si>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</si>
  <si>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</si>
  <si>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</si>
  <si>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</si>
  <si>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</si>
  <si>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</si>
  <si>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</si>
  <si>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</si>
  <si>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</si>
  <si>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</si>
  <si>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</si>
  <si>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</si>
  <si>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</si>
  <si>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</si>
  <si>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</si>
  <si>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</si>
  <si>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</si>
  <si>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</si>
  <si>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</si>
  <si>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</si>
  <si>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</si>
  <si>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</si>
  <si>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</si>
  <si>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</si>
  <si>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</si>
  <si>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</si>
  <si>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</si>
  <si>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</si>
  <si>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</si>
  <si>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</si>
  <si>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</si>
  <si>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</si>
  <si>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</si>
  <si>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</si>
  <si>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</si>
  <si>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</si>
  <si>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</si>
  <si>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</si>
  <si>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</si>
  <si>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</si>
  <si>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</si>
  <si>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</si>
  <si>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</si>
  <si>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</si>
  <si>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</si>
  <si>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</si>
  <si>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</si>
  <si>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</si>
  <si>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</si>
  <si>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</si>
  <si>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</si>
  <si>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</si>
  <si>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</si>
  <si>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</si>
  <si>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</si>
  <si>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</si>
  <si>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</si>
  <si>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</si>
  <si>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</si>
  <si>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</si>
  <si>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</si>
  <si>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</si>
  <si>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</si>
  <si>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</si>
  <si>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</si>
  <si>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</si>
  <si>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</si>
  <si>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</si>
  <si>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</si>
  <si>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</si>
  <si>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</si>
  <si>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</si>
  <si>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</si>
  <si>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</si>
  <si>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</si>
  <si>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</si>
  <si>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</si>
  <si>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</si>
  <si>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</si>
  <si>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</si>
  <si>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</si>
  <si>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</si>
  <si>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</si>
  <si>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</si>
  <si>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</si>
  <si>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</si>
  <si>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</si>
  <si>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</si>
  <si>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</si>
  <si>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</si>
  <si>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</si>
  <si>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</si>
  <si>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</si>
  <si>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</si>
  <si>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</si>
  <si>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</si>
  <si>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</si>
  <si>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</si>
  <si>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</si>
  <si>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</si>
  <si>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</si>
  <si>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</si>
  <si>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</si>
  <si>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</si>
  <si>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</si>
  <si>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</si>
  <si>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</si>
  <si>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</si>
  <si>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</si>
  <si>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</si>
  <si>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</si>
  <si>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</si>
  <si>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</si>
  <si>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</si>
  <si>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</si>
  <si>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</si>
  <si>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</si>
  <si>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</si>
  <si>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</si>
  <si>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</si>
  <si>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</si>
  <si>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</si>
  <si>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</si>
  <si>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</si>
  <si>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</si>
  <si>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</si>
  <si>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</si>
  <si>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</si>
  <si>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</si>
  <si>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</si>
  <si>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</si>
  <si>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</si>
  <si>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</si>
  <si>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</si>
  <si>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</si>
  <si>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</si>
  <si>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</si>
  <si>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</si>
  <si>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</si>
  <si>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</si>
  <si>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</si>
  <si>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</si>
  <si>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</si>
  <si>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</si>
  <si>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</si>
  <si>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</si>
  <si>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</si>
  <si>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</si>
  <si>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</si>
  <si>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</si>
  <si>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</si>
  <si>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</si>
  <si>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</si>
  <si>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</si>
  <si>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</si>
  <si>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</si>
  <si>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</si>
  <si>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</si>
  <si>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</si>
  <si>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</si>
  <si>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</si>
  <si>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</si>
  <si>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</si>
  <si>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</si>
  <si>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</si>
  <si>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</si>
  <si>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</si>
  <si>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</si>
  <si>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</si>
  <si>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</si>
  <si>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</si>
  <si>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</si>
  <si>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</si>
  <si>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</si>
  <si>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</si>
  <si>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</si>
  <si>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</si>
  <si>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</si>
  <si>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</si>
  <si>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</si>
  <si>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</si>
  <si>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</si>
  <si>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</si>
  <si>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</si>
  <si>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</si>
  <si>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</si>
  <si>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</si>
  <si>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</si>
  <si>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</si>
  <si>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</si>
  <si>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</si>
  <si>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</si>
  <si>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</si>
  <si>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</si>
  <si>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</si>
  <si>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</si>
  <si>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</si>
  <si>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</si>
  <si>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</si>
  <si>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</si>
  <si>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</si>
  <si>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</si>
  <si>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</si>
  <si>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</si>
  <si>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</si>
  <si>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</si>
  <si>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</si>
  <si>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</si>
  <si>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</si>
  <si>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</si>
  <si>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</si>
  <si>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</si>
  <si>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</si>
  <si>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</si>
  <si>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</si>
  <si>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</si>
  <si>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</si>
  <si>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</si>
  <si>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</si>
  <si>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</si>
  <si>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</si>
  <si>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</si>
  <si>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</si>
  <si>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</si>
  <si>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</si>
  <si>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</si>
  <si>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</si>
  <si>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</si>
  <si>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</si>
  <si>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</si>
  <si>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</si>
  <si>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</si>
  <si>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</si>
  <si>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</si>
  <si>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</si>
  <si>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</si>
  <si>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</si>
  <si>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</si>
  <si>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</si>
  <si>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</si>
  <si>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</si>
  <si>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</si>
  <si>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</si>
  <si>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</si>
  <si>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</si>
  <si>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</si>
  <si>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</si>
  <si>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</si>
  <si>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</si>
  <si>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</si>
  <si>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</si>
  <si>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</si>
  <si>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</si>
  <si>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</si>
  <si>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</si>
  <si>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</si>
  <si>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</si>
  <si>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</si>
  <si>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</si>
  <si>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</si>
  <si>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</si>
  <si>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</si>
  <si>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</si>
  <si>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</si>
  <si>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</si>
  <si>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</si>
  <si>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</si>
  <si>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</si>
  <si>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</si>
  <si>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</si>
  <si>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</si>
  <si>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</si>
  <si>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</si>
  <si>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</si>
  <si>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</si>
  <si>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</si>
  <si>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</si>
  <si>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</si>
  <si>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</si>
  <si>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</si>
  <si>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</si>
  <si>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</si>
  <si>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</si>
  <si>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</si>
  <si>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</si>
  <si>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</si>
  <si>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</si>
  <si>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</si>
  <si>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</si>
  <si>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</si>
  <si>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</si>
  <si>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</si>
  <si>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</si>
  <si>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</si>
  <si>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</si>
  <si>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</si>
  <si>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</si>
  <si>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</si>
  <si>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</si>
  <si>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</si>
  <si>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</si>
  <si>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</si>
  <si>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</si>
  <si>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</si>
  <si>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</si>
  <si>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</si>
  <si>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</si>
  <si>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</si>
  <si>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</si>
  <si>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</si>
  <si>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</si>
  <si>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</si>
  <si>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</si>
  <si>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</si>
  <si>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</si>
  <si>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</si>
  <si>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</si>
  <si>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</si>
  <si>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</si>
  <si>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</si>
  <si>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</si>
  <si>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</si>
  <si>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</si>
  <si>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</si>
  <si>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</si>
  <si>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</si>
  <si>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</si>
  <si>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</si>
  <si>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</si>
  <si>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</si>
  <si>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</si>
  <si>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</si>
  <si>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</si>
  <si>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</si>
  <si>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</si>
  <si>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</si>
  <si>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</si>
  <si>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</si>
  <si>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</si>
  <si>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</si>
  <si>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</si>
  <si>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</si>
  <si>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</si>
  <si>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</si>
  <si>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</si>
  <si>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</si>
  <si>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</si>
  <si>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</si>
  <si>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</si>
  <si>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</si>
  <si>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</si>
  <si>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</si>
  <si>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</si>
  <si>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</si>
  <si>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</si>
  <si>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</si>
  <si>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</si>
  <si>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</si>
  <si>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</si>
  <si>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</si>
  <si>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</si>
  <si>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</si>
  <si>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</si>
  <si>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</si>
  <si>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</si>
  <si>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</si>
  <si>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</si>
  <si>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</si>
  <si>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</si>
  <si>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</si>
  <si>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</si>
  <si>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</si>
  <si>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</si>
  <si>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</si>
  <si>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</si>
  <si>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</si>
  <si>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</si>
  <si>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</si>
  <si>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</si>
  <si>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</si>
  <si>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</si>
  <si>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</si>
  <si>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</si>
  <si>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</si>
  <si>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</si>
  <si>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</si>
  <si>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</si>
  <si>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</si>
  <si>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</si>
  <si>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</si>
  <si>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</si>
  <si>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</si>
  <si>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</si>
  <si>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</si>
  <si>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</si>
  <si>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</si>
  <si>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</si>
  <si>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</si>
  <si>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</si>
  <si>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</si>
  <si>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</si>
  <si>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</si>
  <si>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</si>
  <si>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</si>
  <si>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</si>
  <si>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</si>
  <si>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</si>
  <si>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</si>
  <si>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</si>
  <si>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</si>
  <si>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</si>
  <si>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</si>
  <si>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</si>
  <si>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</si>
  <si>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</si>
  <si>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</si>
  <si>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</si>
  <si>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</si>
  <si>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</si>
  <si>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</si>
  <si>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</si>
  <si>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</si>
  <si>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</si>
  <si>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</si>
  <si>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</si>
  <si>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</si>
  <si>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</si>
  <si>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</si>
  <si>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</si>
  <si>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</si>
  <si>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</si>
  <si>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</si>
  <si>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</si>
  <si>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</si>
  <si>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</si>
  <si>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</si>
  <si>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</si>
  <si>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</si>
  <si>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</si>
  <si>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</si>
  <si>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</si>
  <si>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</si>
  <si>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</si>
  <si>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</si>
  <si>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</si>
  <si>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</si>
  <si>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</si>
  <si>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</si>
  <si>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</si>
  <si>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</si>
  <si>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</si>
  <si>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</si>
  <si>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</si>
  <si>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</si>
  <si>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</si>
  <si>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</si>
  <si>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</si>
  <si>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</si>
  <si>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</si>
  <si>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</si>
  <si>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</si>
  <si>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</si>
  <si>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</si>
  <si>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</si>
  <si>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</si>
  <si>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</si>
  <si>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</si>
  <si>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</si>
  <si>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</si>
  <si>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</si>
  <si>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</si>
  <si>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</si>
  <si>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</si>
  <si>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</si>
  <si>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</si>
  <si>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</si>
  <si>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</si>
  <si>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</si>
  <si>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</si>
  <si>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</si>
  <si>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</si>
  <si>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</si>
  <si>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</si>
  <si>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</si>
  <si>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</si>
  <si>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</si>
  <si>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</si>
  <si>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</si>
  <si>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</si>
  <si>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</si>
  <si>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</si>
  <si>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</si>
  <si>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</si>
  <si>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</si>
  <si>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</si>
  <si>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</si>
  <si>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</si>
  <si>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</si>
  <si>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</si>
  <si>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</si>
  <si>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</si>
  <si>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</si>
  <si>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</si>
  <si>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</si>
  <si>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</si>
  <si>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</si>
  <si>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</si>
  <si>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</si>
  <si>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</si>
  <si>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</si>
  <si>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</si>
  <si>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</si>
  <si>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</si>
  <si>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</si>
  <si>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</si>
  <si>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</si>
  <si>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</si>
  <si>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</si>
  <si>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</si>
  <si>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</si>
  <si>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</si>
  <si>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</si>
  <si>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</si>
  <si>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</si>
  <si>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</si>
  <si>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</si>
  <si>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</si>
  <si>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</si>
  <si>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</si>
  <si>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</si>
  <si>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</si>
  <si>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</si>
  <si>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</si>
  <si>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</si>
  <si>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</si>
  <si>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</si>
  <si>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</si>
  <si>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</si>
  <si>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</si>
  <si>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</si>
  <si>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</si>
  <si>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</si>
  <si>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</si>
  <si>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</si>
  <si>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</si>
  <si>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</si>
  <si>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</si>
  <si>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</si>
  <si>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</si>
  <si>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</si>
  <si>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</si>
  <si>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</si>
  <si>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</si>
  <si>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</si>
  <si>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</si>
  <si>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</si>
  <si>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</si>
  <si>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</si>
  <si>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</si>
  <si>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</si>
  <si>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</si>
  <si>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</si>
  <si>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</si>
  <si>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</si>
  <si>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</si>
  <si>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</si>
  <si>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</si>
  <si>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</si>
  <si>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</si>
  <si>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</si>
  <si>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</si>
  <si>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</si>
  <si>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</si>
  <si>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</si>
  <si>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</si>
  <si>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</si>
  <si>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</si>
  <si>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</si>
  <si>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</si>
  <si>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</si>
  <si>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</si>
  <si>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</si>
  <si>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</si>
  <si>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</si>
  <si>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</si>
  <si>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</si>
  <si>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</si>
  <si>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</si>
  <si>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</si>
  <si>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</si>
  <si>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</si>
  <si>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</si>
  <si>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</si>
  <si>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</si>
  <si>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</si>
  <si>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</si>
  <si>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</si>
  <si>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</si>
  <si>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</si>
  <si>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</si>
  <si>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</si>
  <si>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</si>
  <si>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</si>
  <si>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</si>
  <si>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</si>
  <si>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</si>
  <si>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</si>
  <si>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</si>
  <si>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</si>
  <si>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</si>
  <si>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</si>
  <si>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</si>
  <si>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</si>
  <si>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</si>
  <si>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</si>
  <si>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</si>
  <si>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</si>
  <si>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</si>
  <si>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</si>
  <si>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</si>
  <si>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</si>
  <si>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</si>
  <si>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</si>
  <si>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</si>
  <si>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</si>
  <si>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</si>
  <si>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</si>
  <si>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</si>
  <si>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</si>
  <si>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</si>
  <si>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</si>
  <si>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</si>
  <si>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</si>
  <si>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</si>
  <si>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</si>
  <si>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</si>
  <si>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</si>
  <si>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</si>
  <si>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</si>
  <si>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</si>
  <si>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</si>
  <si>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</si>
  <si>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</si>
  <si>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</si>
  <si>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</si>
  <si>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</si>
  <si>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</si>
  <si>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</si>
  <si>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</si>
  <si>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</si>
  <si>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</si>
  <si>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</si>
  <si>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</si>
  <si>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</si>
  <si>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</si>
  <si>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</si>
  <si>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</si>
  <si>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</si>
  <si>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</si>
  <si>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</si>
  <si>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</si>
  <si>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</si>
  <si>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</si>
  <si>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</si>
  <si>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</si>
  <si>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</si>
  <si>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</si>
  <si>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</si>
  <si>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</si>
  <si>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</si>
  <si>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</si>
  <si>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</si>
  <si>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</si>
  <si>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</si>
  <si>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</si>
  <si>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</si>
  <si>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</si>
  <si>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</si>
  <si>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</si>
  <si>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</si>
  <si>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</si>
  <si>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</si>
  <si>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</si>
  <si>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</si>
  <si>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</si>
  <si>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</si>
  <si>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</si>
  <si>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</si>
  <si>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</si>
  <si>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</si>
  <si>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</si>
  <si>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</si>
  <si>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</si>
  <si>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</si>
  <si>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</si>
  <si>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</si>
  <si>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</si>
  <si>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</si>
  <si>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</si>
  <si>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</si>
  <si>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</si>
  <si>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</si>
  <si>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</si>
  <si>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</si>
  <si>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</si>
  <si>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</si>
  <si>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</si>
  <si>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</si>
  <si>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</si>
  <si>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</si>
  <si>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</si>
  <si>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</si>
  <si>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</si>
  <si>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</si>
  <si>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</si>
  <si>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</si>
  <si>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</si>
  <si>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</si>
  <si>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</si>
  <si>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</si>
  <si>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</si>
  <si>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</si>
  <si>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</si>
  <si>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</si>
  <si>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</si>
  <si>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</si>
  <si>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</si>
  <si>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</si>
  <si>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</si>
  <si>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</si>
  <si>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</si>
  <si>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</si>
  <si>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</si>
  <si>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</si>
  <si>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</si>
  <si>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</si>
  <si>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</si>
  <si>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</si>
  <si>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</si>
  <si>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</si>
  <si>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</si>
  <si>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</si>
  <si>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</si>
  <si>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</si>
  <si>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</si>
  <si>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</si>
  <si>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</si>
  <si>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</si>
  <si>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</si>
  <si>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</si>
  <si>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</si>
  <si>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</si>
  <si>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</si>
  <si>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</si>
  <si>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</si>
  <si>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</si>
  <si>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</si>
  <si>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</si>
  <si>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</si>
  <si>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</si>
  <si>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</si>
  <si>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</si>
  <si>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</si>
  <si>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</si>
  <si>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</si>
  <si>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</si>
  <si>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</si>
  <si>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</si>
  <si>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</si>
  <si>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</si>
  <si>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</si>
  <si>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</si>
  <si>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</si>
  <si>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</si>
  <si>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</si>
  <si>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</si>
  <si>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</si>
  <si>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</si>
  <si>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</si>
  <si>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</si>
  <si>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</si>
  <si>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</si>
  <si>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</si>
  <si>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</si>
  <si>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</si>
  <si>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</si>
  <si>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</si>
  <si>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</si>
  <si>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</si>
  <si>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</si>
  <si>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</si>
  <si>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</si>
  <si>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</si>
  <si>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</si>
  <si>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</si>
  <si>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</si>
  <si>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</si>
  <si>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</si>
  <si>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</si>
  <si>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</si>
  <si>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</si>
  <si>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</si>
  <si>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</si>
  <si>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</si>
  <si>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</si>
  <si>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</si>
  <si>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</si>
  <si>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</si>
  <si>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</si>
  <si>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</si>
  <si>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</si>
  <si>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</si>
  <si>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</si>
  <si>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</si>
  <si>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</si>
  <si>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</si>
  <si>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</si>
  <si>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</si>
  <si>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</si>
  <si>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</si>
  <si>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</si>
  <si>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</si>
  <si>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</si>
  <si>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</si>
  <si>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</si>
  <si>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</si>
  <si>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</si>
  <si>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</si>
  <si>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</si>
  <si>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</si>
  <si>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</si>
  <si>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</si>
  <si>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</si>
  <si>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</si>
  <si>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</si>
  <si>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</si>
  <si>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</si>
  <si>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</si>
  <si>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</si>
  <si>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</si>
  <si>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</si>
  <si>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</si>
  <si>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</si>
  <si>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</si>
  <si>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</si>
  <si>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</si>
  <si>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</si>
  <si>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</si>
  <si>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</si>
  <si>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</si>
  <si>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</si>
  <si>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</si>
  <si>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</si>
  <si>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</si>
  <si>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</si>
  <si>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</si>
  <si>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</si>
  <si>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</si>
  <si>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</si>
  <si>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</si>
  <si>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</si>
  <si>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</si>
  <si>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</si>
  <si>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</si>
  <si>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</si>
  <si>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</si>
  <si>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</si>
  <si>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</si>
  <si>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</si>
  <si>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</si>
  <si>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</si>
  <si>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</si>
  <si>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</si>
  <si>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</si>
  <si>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</si>
  <si>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</si>
  <si>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</si>
  <si>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</si>
  <si>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</si>
  <si>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</si>
  <si>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</si>
  <si>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</si>
  <si>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</si>
  <si>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</si>
  <si>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</si>
  <si>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</si>
  <si>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</si>
  <si>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</si>
  <si>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</si>
  <si>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</si>
  <si>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</si>
  <si>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</si>
  <si>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</si>
  <si>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</si>
  <si>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</si>
  <si>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</si>
  <si>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</si>
  <si>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</si>
  <si>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</si>
  <si>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</si>
  <si>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</si>
  <si>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</si>
  <si>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</si>
  <si>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</si>
  <si>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</si>
  <si>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</si>
  <si>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</si>
  <si>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</si>
  <si>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</si>
  <si>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</si>
  <si>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</si>
  <si>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</si>
  <si>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</si>
  <si>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</si>
  <si>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</si>
  <si>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</si>
  <si>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</si>
  <si>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</si>
  <si>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</si>
  <si>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</si>
  <si>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</si>
  <si>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</si>
  <si>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</si>
  <si>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</si>
  <si>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</si>
  <si>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</si>
  <si>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</si>
  <si>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</si>
  <si>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</si>
  <si>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</si>
  <si>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</si>
  <si>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</si>
  <si>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</si>
  <si>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</si>
  <si>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</si>
  <si>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</si>
  <si>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</si>
  <si>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</si>
  <si>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</si>
  <si>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</si>
  <si>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</si>
  <si>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</si>
  <si>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</si>
  <si>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</si>
  <si>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</si>
  <si>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</si>
  <si>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</si>
  <si>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</si>
  <si>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</si>
  <si>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</si>
  <si>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</si>
  <si>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</si>
  <si>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</si>
  <si>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</si>
  <si>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</si>
  <si>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</si>
  <si>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</si>
  <si>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</si>
  <si>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</si>
  <si>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</si>
  <si>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</si>
  <si>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</si>
  <si>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</si>
  <si>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</si>
  <si>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</si>
  <si>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</si>
  <si>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</si>
  <si>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</si>
  <si>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</si>
  <si>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</si>
  <si>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</si>
  <si>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</si>
  <si>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</si>
  <si>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</si>
  <si>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</si>
  <si>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</si>
  <si>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</si>
  <si>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</si>
  <si>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</si>
  <si>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</si>
  <si>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</si>
  <si>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</si>
  <si>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</si>
  <si>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</si>
  <si>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</si>
  <si>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</si>
  <si>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</si>
  <si>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</si>
  <si>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</si>
  <si>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</si>
  <si>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</si>
  <si>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</si>
  <si>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</si>
  <si>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</si>
  <si>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</si>
  <si>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</si>
  <si>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</si>
  <si>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</si>
  <si>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</si>
  <si>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</si>
  <si>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</si>
  <si>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</si>
  <si>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</si>
  <si>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</si>
  <si>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</si>
  <si>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</si>
  <si>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</si>
  <si>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</si>
  <si>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</si>
  <si>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</si>
  <si>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</si>
  <si>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</si>
  <si>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</si>
  <si>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</si>
  <si>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</si>
  <si>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</si>
  <si>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</si>
  <si>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</si>
  <si>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</si>
  <si>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</si>
  <si>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</si>
  <si>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</si>
  <si>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</si>
  <si>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</si>
  <si>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</si>
  <si>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</si>
  <si>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</si>
  <si>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</si>
  <si>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</si>
  <si>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</si>
  <si>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</si>
  <si>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</si>
  <si>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</si>
  <si>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</si>
  <si>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</si>
  <si>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</si>
  <si>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</si>
  <si>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</si>
  <si>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</si>
  <si>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</si>
  <si>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</si>
  <si>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</si>
  <si>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</si>
  <si>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</si>
  <si>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</si>
  <si>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</si>
  <si>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</si>
  <si>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</si>
  <si>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</si>
  <si>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</si>
  <si>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</si>
  <si>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</si>
  <si>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</si>
  <si>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</si>
  <si>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</si>
  <si>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</si>
  <si>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</si>
  <si>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</si>
  <si>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</si>
  <si>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</si>
  <si>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</si>
  <si>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</si>
  <si>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</si>
  <si>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</si>
  <si>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</si>
  <si>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</si>
  <si>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</si>
  <si>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</si>
  <si>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</si>
  <si>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</si>
  <si>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</si>
  <si>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</si>
  <si>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</si>
  <si>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</si>
  <si>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</si>
  <si>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</si>
  <si>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</si>
  <si>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</si>
  <si>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</si>
  <si>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</si>
  <si>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</si>
  <si>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</si>
  <si>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</si>
  <si>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</si>
  <si>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</si>
  <si>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</si>
  <si>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</si>
  <si>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</si>
  <si>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</si>
  <si>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</si>
  <si>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</si>
  <si>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</si>
  <si>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</si>
  <si>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</si>
  <si>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</si>
  <si>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</si>
  <si>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</si>
  <si>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</si>
  <si>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</si>
  <si>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</si>
  <si>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</si>
  <si>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</si>
  <si>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</si>
  <si>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</si>
  <si>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</si>
  <si>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</si>
  <si>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</si>
  <si>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</si>
  <si>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</si>
  <si>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</si>
  <si>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</si>
  <si>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</si>
  <si>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</si>
  <si>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</si>
  <si>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</si>
  <si>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</si>
  <si>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</si>
  <si>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</si>
  <si>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</si>
  <si>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</si>
  <si>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</si>
  <si>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</si>
  <si>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</si>
  <si>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</si>
  <si>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</si>
  <si>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</si>
  <si>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</si>
  <si>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</si>
  <si>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</si>
  <si>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</si>
  <si>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</si>
  <si>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</si>
  <si>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</si>
  <si>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</si>
  <si>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</si>
  <si>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</si>
  <si>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</si>
  <si>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</si>
  <si>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</si>
  <si>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</si>
  <si>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</si>
  <si>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</si>
  <si>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</si>
  <si>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</si>
  <si>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</si>
  <si>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</si>
  <si>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</si>
  <si>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</si>
  <si>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</si>
  <si>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</si>
  <si>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</si>
  <si>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</si>
  <si>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</si>
  <si>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</si>
  <si>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</si>
  <si>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</si>
  <si>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</si>
  <si>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</si>
  <si>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</si>
  <si>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</si>
  <si>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</si>
  <si>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</si>
  <si>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</si>
  <si>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</si>
  <si>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</si>
  <si>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</si>
  <si>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</si>
  <si>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</si>
  <si>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</si>
  <si>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</si>
  <si>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</si>
  <si>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</si>
  <si>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</si>
  <si>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</si>
  <si>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</si>
  <si>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</si>
  <si>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</si>
  <si>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</si>
  <si>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</si>
  <si>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</si>
  <si>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</si>
  <si>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</si>
  <si>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</si>
  <si>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</si>
  <si>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</si>
  <si>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</si>
  <si>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</si>
  <si>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</si>
  <si>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</si>
  <si>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</si>
  <si>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</si>
  <si>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</si>
  <si>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</si>
  <si>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</si>
  <si>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</si>
  <si>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</si>
  <si>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</si>
  <si>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</si>
  <si>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</si>
  <si>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</si>
  <si>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</si>
  <si>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</si>
  <si>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</si>
  <si>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</si>
  <si>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</si>
  <si>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</si>
  <si>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</si>
  <si>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</si>
  <si>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</si>
  <si>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</si>
  <si>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</si>
  <si>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</si>
  <si>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</si>
  <si>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</si>
  <si>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</si>
  <si>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</si>
  <si>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</si>
  <si>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</si>
  <si>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</si>
  <si>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</si>
  <si>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</si>
  <si>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</si>
  <si>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</si>
  <si>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</si>
  <si>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</si>
  <si>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</si>
  <si>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</si>
  <si>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</si>
  <si>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</si>
  <si>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</si>
  <si>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</si>
  <si>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</si>
  <si>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</si>
  <si>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</si>
  <si>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</si>
  <si>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</si>
  <si>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</si>
  <si>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</si>
  <si>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</si>
  <si>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</si>
  <si>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</si>
  <si>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</si>
  <si>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</si>
  <si>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</si>
  <si>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</si>
  <si>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</si>
  <si>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</si>
  <si>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</si>
  <si>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</si>
  <si>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</si>
  <si>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</si>
  <si>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</si>
  <si>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</si>
  <si>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</si>
  <si>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</si>
  <si>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</si>
  <si>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</si>
  <si>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</si>
  <si>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</si>
  <si>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</si>
  <si>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</si>
  <si>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</si>
  <si>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</si>
  <si>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</si>
  <si>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</si>
  <si>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</si>
  <si>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</si>
  <si>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</si>
  <si>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</si>
  <si>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</si>
  <si>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</si>
  <si>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</si>
  <si>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</si>
  <si>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</si>
  <si>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</si>
  <si>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</si>
  <si>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</si>
  <si>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</si>
  <si>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</si>
  <si>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</si>
  <si>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</si>
  <si>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</si>
  <si>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</si>
  <si>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</si>
  <si>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</si>
  <si>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</si>
  <si>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</si>
  <si>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</si>
  <si>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</si>
  <si>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</si>
  <si>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</si>
  <si>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</si>
  <si>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</si>
  <si>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</si>
  <si>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</si>
  <si>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</si>
  <si>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</si>
  <si>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</si>
  <si>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</si>
  <si>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</si>
  <si>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</si>
  <si>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</si>
  <si>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</si>
  <si>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</si>
  <si>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</si>
  <si>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</si>
  <si>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</si>
  <si>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</si>
  <si>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</si>
  <si>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</si>
  <si>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</si>
  <si>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</si>
  <si>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</si>
  <si>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</si>
  <si>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</si>
  <si>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</si>
  <si>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</si>
  <si>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</si>
  <si>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</si>
  <si>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</si>
  <si>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</si>
  <si>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</si>
  <si>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</si>
  <si>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</si>
  <si>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</si>
  <si>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</si>
  <si>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</si>
  <si>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</si>
  <si>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</si>
  <si>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</si>
  <si>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</si>
  <si>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</si>
  <si>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</si>
  <si>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</si>
  <si>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</si>
  <si>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</si>
  <si>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</si>
  <si>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</si>
  <si>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</si>
  <si>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</si>
  <si>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</si>
  <si>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</si>
  <si>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</si>
  <si>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</si>
  <si>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</si>
  <si>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</si>
  <si>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</si>
  <si>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</si>
  <si>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</si>
  <si>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</si>
  <si>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</si>
  <si>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</si>
  <si>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</si>
  <si>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</si>
  <si>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</si>
  <si>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</si>
  <si>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</si>
  <si>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</si>
  <si>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</si>
  <si>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</si>
  <si>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</si>
  <si>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</si>
  <si>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</si>
  <si>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</si>
  <si>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</si>
  <si>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</si>
  <si>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</si>
  <si>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</si>
  <si>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</si>
  <si>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</si>
  <si>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</si>
  <si>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</si>
  <si>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</si>
  <si>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</si>
  <si>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</si>
  <si>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</si>
  <si>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</si>
  <si>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</si>
  <si>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</si>
  <si>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</si>
  <si>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</si>
  <si>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</si>
  <si>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</si>
  <si>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</si>
  <si>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</si>
  <si>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</si>
  <si>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</si>
  <si>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</si>
  <si>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</si>
  <si>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</si>
  <si>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</si>
  <si>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</si>
  <si>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</si>
  <si>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</si>
  <si>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</si>
  <si>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</si>
  <si>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</si>
  <si>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</si>
  <si>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</si>
  <si>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</si>
  <si>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</si>
  <si>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</si>
  <si>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</si>
  <si>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</si>
  <si>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</si>
  <si>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</si>
  <si>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</si>
  <si>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</si>
  <si>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</si>
  <si>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</si>
  <si>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</si>
  <si>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</si>
  <si>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</si>
  <si>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</si>
  <si>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</si>
  <si>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</si>
  <si>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</si>
  <si>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</si>
  <si>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</si>
  <si>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</si>
  <si>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</si>
  <si>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</si>
  <si>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</si>
  <si>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</si>
  <si>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</si>
  <si>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</si>
  <si>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</si>
  <si>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</si>
  <si>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</si>
  <si>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</si>
  <si>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</si>
  <si>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</si>
  <si>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</si>
  <si>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</si>
  <si>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</si>
  <si>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</si>
  <si>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</si>
  <si>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</si>
  <si>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</si>
  <si>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</si>
  <si>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</si>
  <si>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</si>
  <si>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</si>
  <si>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</si>
  <si>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</si>
  <si>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</si>
  <si>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</si>
  <si>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</si>
  <si>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</si>
  <si>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</si>
  <si>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</si>
  <si>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</si>
  <si>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</si>
  <si>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</si>
  <si>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</si>
  <si>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</si>
  <si>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</si>
  <si>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</si>
  <si>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</si>
  <si>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</si>
  <si>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</si>
  <si>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</si>
  <si>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</si>
  <si>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</si>
  <si>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</si>
  <si>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</si>
  <si>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</si>
  <si>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</si>
  <si>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</si>
  <si>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</si>
  <si>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</si>
  <si>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</si>
  <si>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</si>
  <si>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</si>
  <si>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</si>
  <si>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</si>
  <si>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</si>
  <si>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</si>
  <si>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</si>
  <si>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</si>
  <si>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</si>
  <si>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</si>
  <si>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</si>
  <si>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</si>
  <si>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</si>
  <si>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</si>
  <si>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</si>
  <si>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</si>
  <si>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</si>
  <si>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</si>
  <si>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</si>
  <si>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</si>
  <si>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</si>
  <si>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</si>
  <si>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</si>
  <si>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</si>
  <si>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</si>
  <si>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</si>
  <si>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</si>
  <si>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</si>
  <si>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</si>
  <si>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</si>
  <si>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</si>
  <si>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</si>
  <si>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</si>
  <si>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</si>
  <si>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</si>
  <si>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</si>
  <si>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</si>
  <si>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</si>
  <si>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</si>
  <si>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</si>
  <si>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</si>
  <si>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</si>
  <si>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</si>
  <si>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</si>
  <si>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</si>
  <si>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</si>
  <si>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</si>
  <si>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</si>
  <si>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</si>
  <si>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</si>
  <si>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</si>
  <si>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</si>
  <si>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</si>
  <si>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</si>
  <si>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</si>
  <si>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</si>
  <si>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</si>
  <si>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</si>
  <si>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</si>
  <si>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</si>
  <si>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</si>
  <si>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</si>
  <si>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</si>
  <si>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</si>
  <si>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</si>
  <si>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</si>
  <si>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</si>
  <si>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</si>
  <si>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</si>
  <si>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</si>
  <si>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</si>
  <si>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</si>
  <si>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</si>
  <si>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</si>
  <si>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</si>
  <si>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</si>
  <si>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</si>
  <si>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</si>
  <si>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</si>
  <si>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</si>
  <si>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</si>
  <si>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</si>
  <si>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</si>
  <si>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</si>
  <si>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</si>
  <si>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</si>
  <si>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</si>
  <si>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</si>
  <si>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</si>
  <si>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</si>
  <si>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</si>
  <si>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</si>
  <si>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</si>
  <si>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</si>
  <si>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</si>
  <si>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</si>
  <si>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</si>
  <si>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</si>
  <si>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</si>
  <si>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</si>
  <si>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</si>
  <si>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</si>
  <si>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</si>
  <si>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</si>
  <si>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</si>
  <si>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</si>
  <si>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</si>
  <si>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</si>
  <si>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</si>
  <si>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</si>
  <si>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</si>
  <si>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</si>
  <si>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</si>
  <si>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</si>
  <si>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</si>
  <si>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</si>
  <si>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</si>
  <si>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</si>
  <si>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</si>
  <si>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</si>
  <si>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</si>
  <si>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</si>
  <si>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</si>
  <si>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</si>
  <si>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</si>
  <si>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</si>
  <si>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</si>
  <si>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</si>
  <si>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</si>
  <si>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</si>
  <si>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</si>
  <si>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</si>
  <si>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</si>
  <si>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</si>
  <si>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</si>
  <si>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</si>
  <si>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</si>
  <si>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</si>
  <si>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</si>
  <si>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</si>
  <si>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</si>
  <si>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</si>
  <si>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</si>
  <si>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</si>
  <si>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</si>
  <si>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</si>
  <si>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</si>
  <si>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</si>
  <si>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</si>
  <si>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</si>
  <si>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</si>
  <si>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</si>
  <si>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</si>
  <si>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</si>
  <si>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</si>
  <si>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</si>
  <si>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</si>
  <si>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</si>
  <si>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</si>
  <si>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</si>
  <si>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</si>
  <si>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</si>
  <si>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</si>
  <si>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</si>
  <si>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</si>
  <si>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</si>
  <si>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</si>
  <si>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</si>
  <si>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</si>
  <si>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</si>
  <si>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</si>
  <si>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</si>
  <si>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</si>
  <si>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</si>
  <si>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</si>
  <si>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</si>
  <si>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</si>
  <si>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</si>
  <si>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</si>
  <si>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</si>
  <si>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</si>
  <si>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</si>
  <si>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</si>
  <si>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</si>
  <si>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</si>
  <si>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</si>
  <si>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</si>
  <si>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</si>
  <si>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</si>
  <si>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</si>
  <si>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</si>
  <si>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</si>
  <si>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</si>
  <si>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</si>
  <si>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</si>
  <si>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</si>
  <si>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</si>
  <si>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</si>
  <si>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</si>
  <si>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</si>
  <si>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</si>
  <si>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</si>
  <si>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</si>
  <si>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</si>
  <si>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</si>
  <si>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</si>
  <si>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</si>
  <si>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</si>
  <si>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</si>
  <si>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</si>
  <si>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</si>
  <si>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</si>
  <si>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</si>
  <si>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</si>
  <si>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</si>
  <si>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</si>
  <si>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</si>
  <si>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</si>
  <si>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</si>
  <si>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</si>
  <si>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</si>
  <si>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</si>
  <si>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</si>
  <si>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</si>
  <si>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</si>
  <si>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</si>
  <si>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</si>
  <si>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</si>
  <si>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</si>
  <si>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</si>
  <si>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</si>
  <si>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</si>
  <si>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</si>
  <si>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</si>
  <si>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</si>
  <si>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</si>
  <si>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</si>
  <si>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</si>
  <si>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</si>
  <si>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</si>
  <si>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</si>
  <si>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</si>
  <si>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</si>
  <si>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</si>
  <si>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</si>
  <si>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</si>
  <si>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</si>
  <si>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</si>
  <si>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</si>
  <si>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</si>
  <si>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</si>
  <si>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</si>
  <si>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</si>
  <si>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</si>
  <si>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</si>
  <si>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</si>
  <si>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</si>
  <si>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</si>
  <si>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</si>
  <si>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</si>
  <si>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</si>
  <si>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</si>
  <si>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</si>
  <si>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</si>
  <si>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</si>
  <si>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</si>
  <si>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</si>
  <si>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</si>
  <si>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</si>
  <si>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</si>
  <si>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</si>
  <si>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</si>
  <si>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</si>
  <si>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</si>
  <si>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</si>
  <si>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</si>
  <si>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</si>
  <si>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</si>
  <si>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</si>
  <si>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</si>
  <si>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</si>
  <si>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</si>
  <si>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</si>
  <si>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</si>
  <si>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</si>
  <si>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</si>
  <si>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</si>
  <si>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</si>
  <si>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</si>
  <si>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</si>
  <si>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</si>
  <si>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</si>
  <si>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</si>
  <si>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</si>
  <si>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</si>
  <si>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</si>
  <si>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</si>
  <si>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</si>
  <si>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</si>
  <si>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</si>
  <si>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</si>
  <si>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</si>
  <si>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</si>
  <si>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</si>
  <si>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</si>
  <si>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</si>
  <si>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</si>
  <si>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</si>
  <si>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</si>
  <si>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</si>
  <si>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</si>
  <si>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</si>
  <si>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</si>
  <si>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</si>
  <si>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</si>
  <si>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</si>
  <si>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</si>
  <si>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</si>
  <si>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</si>
  <si>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</si>
  <si>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</si>
  <si>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</si>
  <si>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</si>
  <si>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</si>
  <si>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</si>
  <si>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</si>
  <si>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</si>
  <si>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</si>
  <si>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</si>
  <si>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</si>
  <si>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</si>
  <si>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</si>
  <si>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</si>
  <si>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</si>
  <si>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</si>
  <si>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</si>
  <si>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</si>
  <si>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</si>
  <si>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</si>
  <si>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</si>
  <si>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</si>
  <si>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</si>
  <si>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</si>
  <si>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</si>
  <si>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</si>
  <si>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</si>
  <si>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</si>
  <si>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</si>
  <si>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</si>
  <si>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</si>
  <si>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</si>
  <si>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</si>
  <si>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</si>
  <si>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</si>
  <si>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</si>
  <si>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</si>
  <si>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</si>
  <si>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</si>
  <si>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</si>
  <si>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</si>
  <si>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</si>
  <si>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</si>
  <si>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</si>
  <si>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</si>
  <si>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</si>
  <si>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</si>
  <si>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</si>
  <si>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</si>
  <si>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</si>
  <si>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</si>
  <si>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</si>
  <si>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</si>
  <si>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</si>
  <si>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</si>
  <si>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</si>
  <si>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</si>
  <si>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</si>
  <si>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</si>
  <si>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</si>
  <si>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</si>
  <si>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</si>
  <si>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</si>
  <si>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</si>
  <si>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</si>
  <si>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</si>
  <si>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</si>
  <si>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</si>
  <si>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</si>
  <si>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</si>
  <si>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</si>
  <si>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</si>
  <si>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</si>
  <si>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</si>
  <si>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</si>
  <si>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</si>
  <si>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</si>
  <si>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</si>
  <si>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</si>
  <si>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</si>
  <si>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</si>
  <si>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</si>
  <si>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</si>
  <si>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</si>
  <si>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</si>
  <si>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</si>
  <si>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</si>
  <si>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</si>
  <si>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</si>
  <si>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</si>
  <si>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</si>
  <si>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</si>
  <si>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</si>
  <si>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</si>
  <si>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</si>
  <si>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</si>
  <si>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</si>
  <si>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</si>
  <si>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</si>
  <si>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</si>
  <si>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</si>
  <si>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</si>
  <si>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</si>
  <si>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</si>
  <si>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</si>
  <si>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</si>
  <si>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</si>
  <si>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</si>
  <si>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</si>
  <si>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</si>
  <si>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</si>
  <si>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</si>
  <si>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</si>
  <si>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</si>
  <si>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</si>
  <si>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</si>
  <si>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</si>
  <si>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</si>
  <si>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</si>
  <si>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</si>
  <si>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</si>
  <si>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</si>
  <si>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</si>
  <si>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</si>
  <si>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</si>
  <si>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</si>
  <si>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</si>
  <si>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</si>
  <si>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</si>
  <si>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</si>
  <si>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</si>
  <si>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</si>
  <si>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</si>
  <si>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</si>
  <si>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</si>
  <si>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</si>
  <si>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</si>
  <si>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</si>
  <si>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</si>
  <si>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</si>
  <si>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</si>
  <si>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</si>
  <si>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</si>
  <si>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</si>
  <si>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</si>
  <si>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</si>
  <si>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</si>
  <si>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</si>
  <si>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</si>
  <si>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</si>
  <si>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</si>
  <si>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</si>
  <si>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</si>
  <si>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</si>
  <si>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</si>
  <si>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</si>
  <si>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</si>
  <si>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</si>
  <si>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</si>
  <si>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</si>
  <si>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</si>
  <si>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</si>
  <si>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</si>
  <si>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</si>
  <si>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</si>
  <si>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</si>
  <si>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</si>
  <si>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</si>
  <si>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</si>
  <si>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</si>
  <si>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</si>
  <si>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</si>
  <si>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</si>
  <si>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</si>
  <si>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</si>
  <si>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</si>
  <si>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</si>
  <si>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</si>
  <si>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</si>
  <si>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</si>
  <si>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</si>
  <si>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</si>
  <si>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</si>
  <si>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</si>
  <si>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</si>
  <si>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</si>
  <si>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</si>
  <si>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</si>
  <si>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</si>
  <si>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</si>
  <si>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</si>
  <si>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</si>
  <si>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</si>
  <si>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</si>
  <si>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</si>
  <si>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</si>
  <si>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</si>
  <si>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</si>
  <si>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</si>
  <si>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</si>
  <si>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</si>
  <si>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</si>
  <si>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</si>
  <si>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</si>
  <si>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</si>
  <si>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</si>
  <si>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</si>
  <si>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</si>
  <si>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</si>
  <si>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</si>
  <si>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</si>
  <si>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</si>
  <si>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</si>
  <si>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</si>
  <si>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</si>
  <si>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</si>
  <si>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</si>
  <si>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</si>
  <si>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</si>
  <si>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</si>
  <si>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</si>
  <si>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</si>
  <si>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</si>
  <si>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</si>
  <si>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</si>
  <si>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</si>
  <si>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</si>
  <si>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</si>
  <si>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</si>
  <si>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</si>
  <si>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</si>
  <si>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</si>
  <si>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</si>
  <si>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</si>
  <si>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</si>
  <si>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</si>
  <si>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</si>
  <si>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</si>
  <si>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</si>
  <si>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</si>
  <si>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</si>
  <si>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</si>
  <si>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</si>
  <si>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</si>
  <si>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</si>
  <si>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</si>
  <si>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</si>
  <si>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</si>
  <si>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</si>
  <si>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</si>
  <si>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</si>
  <si>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</si>
  <si>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</si>
  <si>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</si>
  <si>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</si>
  <si>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</si>
  <si>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</si>
  <si>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</si>
  <si>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</si>
  <si>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</si>
  <si>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</si>
  <si>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</si>
  <si>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</si>
  <si>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</si>
  <si>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</si>
  <si>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</si>
  <si>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</si>
  <si>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</si>
  <si>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</si>
  <si>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</si>
  <si>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</si>
  <si>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</si>
  <si>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</si>
  <si>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</si>
  <si>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</si>
  <si>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</si>
  <si>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</si>
  <si>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</si>
  <si>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</si>
  <si>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</si>
  <si>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</si>
  <si>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</si>
  <si>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</si>
  <si>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</si>
  <si>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</si>
  <si>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</si>
  <si>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</si>
  <si>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</si>
  <si>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</si>
  <si>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</si>
  <si>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</si>
  <si>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</si>
  <si>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</si>
  <si>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</si>
  <si>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</si>
  <si>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</si>
  <si>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</si>
  <si>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</si>
  <si>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</si>
  <si>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</si>
  <si>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</si>
  <si>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</si>
  <si>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</si>
  <si>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</si>
  <si>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</si>
  <si>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</si>
  <si>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</si>
  <si>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</si>
  <si>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</si>
  <si>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</si>
  <si>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</si>
  <si>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</si>
  <si>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</si>
  <si>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</si>
  <si>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</si>
  <si>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</si>
  <si>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</si>
  <si>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</si>
  <si>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</si>
  <si>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</si>
  <si>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</si>
  <si>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</si>
  <si>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</si>
  <si>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</si>
  <si>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</si>
  <si>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</si>
  <si>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</si>
  <si>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</si>
  <si>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</si>
  <si>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</si>
  <si>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</si>
  <si>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</si>
  <si>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</si>
  <si>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</si>
  <si>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</si>
  <si>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</si>
  <si>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</si>
  <si>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</si>
  <si>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</si>
  <si>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</si>
  <si>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</si>
  <si>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</si>
  <si>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</si>
  <si>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</si>
  <si>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</si>
  <si>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</si>
  <si>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</si>
  <si>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</si>
  <si>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</si>
  <si>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</si>
  <si>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</si>
  <si>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</si>
  <si>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</si>
  <si>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</si>
  <si>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</si>
  <si>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</si>
  <si>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</si>
  <si>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</si>
  <si>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</si>
  <si>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</si>
  <si>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</si>
  <si>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</si>
  <si>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</si>
  <si>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</si>
  <si>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</si>
  <si>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</si>
  <si>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</si>
  <si>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</si>
  <si>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</si>
  <si>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</si>
  <si>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</si>
  <si>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</si>
  <si>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</si>
  <si>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</si>
  <si>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</si>
  <si>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</si>
  <si>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</si>
  <si>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</si>
  <si>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</si>
  <si>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</si>
  <si>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</si>
  <si>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</si>
  <si>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</si>
  <si>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</si>
  <si>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</si>
  <si>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</si>
  <si>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</si>
  <si>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</si>
  <si>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</si>
  <si>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</si>
  <si>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</si>
  <si>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</si>
  <si>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</si>
  <si>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</si>
  <si>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</si>
  <si>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</si>
  <si>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</si>
  <si>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</si>
  <si>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</si>
  <si>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</si>
  <si>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</si>
  <si>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</si>
  <si>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</si>
  <si>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</si>
  <si>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</si>
  <si>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</si>
  <si>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</si>
  <si>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</si>
  <si>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</si>
  <si>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</si>
  <si>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</si>
  <si>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</si>
  <si>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</si>
  <si>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</si>
  <si>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</si>
  <si>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</si>
  <si>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</si>
  <si>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</si>
  <si>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</si>
  <si>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</si>
  <si>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</si>
  <si>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</si>
  <si>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</si>
  <si>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</si>
  <si>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</si>
  <si>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</si>
  <si>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</si>
  <si>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</si>
  <si>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</si>
  <si>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</si>
  <si>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</si>
  <si>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</si>
  <si>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</si>
  <si>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</si>
  <si>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</si>
  <si>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</si>
  <si>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</si>
  <si>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</si>
  <si>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</si>
  <si>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</si>
  <si>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</si>
  <si>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</si>
  <si>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</si>
  <si>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</si>
  <si>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</si>
  <si>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</si>
  <si>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</si>
  <si>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</si>
  <si>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</si>
  <si>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</si>
  <si>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</si>
  <si>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</si>
  <si>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</si>
  <si>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</si>
  <si>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</si>
  <si>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</si>
  <si>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</si>
  <si>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</si>
  <si>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</si>
  <si>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</si>
  <si>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</si>
  <si>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</si>
  <si>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</si>
  <si>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</si>
  <si>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</si>
  <si>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</si>
  <si>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</si>
  <si>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</si>
  <si>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</si>
  <si>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</si>
  <si>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</si>
  <si>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</si>
  <si>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</si>
  <si>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</si>
  <si>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</si>
  <si>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</si>
  <si>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</si>
  <si>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</si>
  <si>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</si>
  <si>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</si>
  <si>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</si>
  <si>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</si>
  <si>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</si>
  <si>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</si>
  <si>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</si>
  <si>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</si>
  <si>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</si>
  <si>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</si>
  <si>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</si>
  <si>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</si>
  <si>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</si>
  <si>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</si>
  <si>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</si>
  <si>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</si>
  <si>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</si>
  <si>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</si>
  <si>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</si>
  <si>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</si>
  <si>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</si>
  <si>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</si>
  <si>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</si>
  <si>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</si>
  <si>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</si>
  <si>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</si>
  <si>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</si>
  <si>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</si>
  <si>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</si>
  <si>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</si>
  <si>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</si>
  <si>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</si>
  <si>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</si>
  <si>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</si>
  <si>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</si>
  <si>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</si>
  <si>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</si>
  <si>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</si>
  <si>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</si>
  <si>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</si>
  <si>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</si>
  <si>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</si>
  <si>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</si>
  <si>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</si>
  <si>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</si>
  <si>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</si>
  <si>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</si>
  <si>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</si>
  <si>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</si>
  <si>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</si>
  <si>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</si>
  <si>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</si>
  <si>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</si>
  <si>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</si>
  <si>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</si>
  <si>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</si>
  <si>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</si>
  <si>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</si>
  <si>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</si>
  <si>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</si>
  <si>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</si>
  <si>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</si>
  <si>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</si>
  <si>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</si>
  <si>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</si>
  <si>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</si>
  <si>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</si>
  <si>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</si>
  <si>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</si>
  <si>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</si>
  <si>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</si>
  <si>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</si>
  <si>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</si>
  <si>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</si>
  <si>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</si>
  <si>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</si>
  <si>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</si>
  <si>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</si>
  <si>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</si>
  <si>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</si>
  <si>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</si>
  <si>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</si>
  <si>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</si>
  <si>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</si>
  <si>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</si>
  <si>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</si>
  <si>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</si>
  <si>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</si>
  <si>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</si>
  <si>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</si>
  <si>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</si>
  <si>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</si>
  <si>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</si>
  <si>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</si>
  <si>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</si>
  <si>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</si>
  <si>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</si>
  <si>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</si>
  <si>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</si>
  <si>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</si>
  <si>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</si>
  <si>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</si>
  <si>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</si>
  <si>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</si>
  <si>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</si>
  <si>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</si>
  <si>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</si>
  <si>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</si>
  <si>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</si>
  <si>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</si>
  <si>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</si>
  <si>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</si>
  <si>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</si>
  <si>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</si>
  <si>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</si>
  <si>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</si>
  <si>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</si>
  <si>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</si>
  <si>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</si>
  <si>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</si>
  <si>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</si>
  <si>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</si>
  <si>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</si>
  <si>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</si>
  <si>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</si>
  <si>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</si>
  <si>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</si>
  <si>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</si>
  <si>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</si>
  <si>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</si>
  <si>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</si>
  <si>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</si>
  <si>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</si>
  <si>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</si>
  <si>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</si>
  <si>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</si>
  <si>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</si>
  <si>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</si>
  <si>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</si>
  <si>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</si>
  <si>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</si>
  <si>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</si>
  <si>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</si>
  <si>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</si>
  <si>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</si>
  <si>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</si>
  <si>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</si>
  <si>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</si>
  <si>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</si>
  <si>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</si>
  <si>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</si>
  <si>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</si>
  <si>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</si>
  <si>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</si>
  <si>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</si>
  <si>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</si>
  <si>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</si>
  <si>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</si>
  <si>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</si>
  <si>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</si>
  <si>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</si>
  <si>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</si>
  <si>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</si>
  <si>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</si>
  <si>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</si>
  <si>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</si>
  <si>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</si>
  <si>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</si>
  <si>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</si>
  <si>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</si>
  <si>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</si>
  <si>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</si>
  <si>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</si>
  <si>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</si>
  <si>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</si>
  <si>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</si>
  <si>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</si>
  <si>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</si>
  <si>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</si>
  <si>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</si>
  <si>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</si>
  <si>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</si>
  <si>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</si>
  <si>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</si>
  <si>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</si>
  <si>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</si>
  <si>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</si>
  <si>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</si>
  <si>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</si>
  <si>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</si>
  <si>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</si>
  <si>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</si>
  <si>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</si>
  <si>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</si>
  <si>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</si>
  <si>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</si>
  <si>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</si>
  <si>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</si>
  <si>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</si>
  <si>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</si>
  <si>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</si>
  <si>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</si>
  <si>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</si>
  <si>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</si>
  <si>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</si>
  <si>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</si>
  <si>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</si>
  <si>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</si>
  <si>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</si>
  <si>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</si>
  <si>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</si>
  <si>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</si>
  <si>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</si>
  <si>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</si>
  <si>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</si>
  <si>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</si>
  <si>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</si>
  <si>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</si>
  <si>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</si>
  <si>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</si>
  <si>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</si>
  <si>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</si>
  <si>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</si>
  <si>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</si>
  <si>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</si>
  <si>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</si>
  <si>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</si>
  <si>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</si>
  <si>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</si>
  <si>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</si>
  <si>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</si>
  <si>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</si>
  <si>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</si>
  <si>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</si>
  <si>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</si>
  <si>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</si>
  <si>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</si>
  <si>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</si>
  <si>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</si>
  <si>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</si>
  <si>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</si>
  <si>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</si>
  <si>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</si>
  <si>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</si>
  <si>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</si>
  <si>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</si>
  <si>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</si>
  <si>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</si>
  <si>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</si>
  <si>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</si>
  <si>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</si>
  <si>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</si>
  <si>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</si>
  <si>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</si>
  <si>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</si>
  <si>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</si>
  <si>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</si>
  <si>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</si>
  <si>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</si>
  <si>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</si>
  <si>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</si>
  <si>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</si>
  <si>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</si>
  <si>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</si>
  <si>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</si>
  <si>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</si>
  <si>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</si>
  <si>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</si>
  <si>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</si>
  <si>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</si>
  <si>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</si>
  <si>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</si>
  <si>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</si>
  <si>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</si>
  <si>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</si>
  <si>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</si>
  <si>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</si>
  <si>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</si>
  <si>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</si>
  <si>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</si>
  <si>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</si>
  <si>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</si>
  <si>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</si>
  <si>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</si>
  <si>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</si>
  <si>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</si>
  <si>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</si>
  <si>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</si>
  <si>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</si>
  <si>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</si>
  <si>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</si>
  <si>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</si>
  <si>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</si>
  <si>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</si>
  <si>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</si>
  <si>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</si>
  <si>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</si>
  <si>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</si>
  <si>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</si>
  <si>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</si>
  <si>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</si>
  <si>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</si>
  <si>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</si>
  <si>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</si>
  <si>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</si>
  <si>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</si>
  <si>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</si>
  <si>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</si>
  <si>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</si>
  <si>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</si>
  <si>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</si>
  <si>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</si>
  <si>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</si>
  <si>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</si>
  <si>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</si>
  <si>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</si>
  <si>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</si>
  <si>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</si>
  <si>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</si>
  <si>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</si>
  <si>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</si>
  <si>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</si>
  <si>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</si>
  <si>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</si>
  <si>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</si>
  <si>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</si>
  <si>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</si>
  <si>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</si>
  <si>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</si>
  <si>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</si>
  <si>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</si>
  <si>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</si>
  <si>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</si>
  <si>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</si>
  <si>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</si>
  <si>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</si>
  <si>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</si>
  <si>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</si>
  <si>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</si>
  <si>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</si>
  <si>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</si>
  <si>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</si>
  <si>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</si>
  <si>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</si>
  <si>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</si>
  <si>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</si>
  <si>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</si>
  <si>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</si>
  <si>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</si>
  <si>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</si>
  <si>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</si>
  <si>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</si>
  <si>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</si>
  <si>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</si>
  <si>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</si>
  <si>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</si>
  <si>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</si>
  <si>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</si>
  <si>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</si>
  <si>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</si>
  <si>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</si>
  <si>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</si>
  <si>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</si>
  <si>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</si>
  <si>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</si>
  <si>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</si>
  <si>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</si>
  <si>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</si>
  <si>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</si>
  <si>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</si>
  <si>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</si>
  <si>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</si>
  <si>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</si>
  <si>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</si>
  <si>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</si>
  <si>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</si>
  <si>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</si>
  <si>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</si>
  <si>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</si>
  <si>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</si>
  <si>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</si>
  <si>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</si>
  <si>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</si>
  <si>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</si>
  <si>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</si>
  <si>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</si>
  <si>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</si>
  <si>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</si>
  <si>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</si>
  <si>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</si>
  <si>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</si>
  <si>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</si>
  <si>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</si>
  <si>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</si>
  <si>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</si>
  <si>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</si>
  <si>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</si>
  <si>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</si>
  <si>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</si>
  <si>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</si>
  <si>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</si>
  <si>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</si>
  <si>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</si>
  <si>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</si>
  <si>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</si>
  <si>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</si>
  <si>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</si>
  <si>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</si>
  <si>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</si>
  <si>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</si>
  <si>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</si>
  <si>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</si>
  <si>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</si>
  <si>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</si>
  <si>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</si>
  <si>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</si>
  <si>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</si>
  <si>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</si>
  <si>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</si>
  <si>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</si>
  <si>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</si>
  <si>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</si>
  <si>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</si>
  <si>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</si>
  <si>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</si>
  <si>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</si>
  <si>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</si>
  <si>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</si>
  <si>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</si>
  <si>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</si>
  <si>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</si>
  <si>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</si>
  <si>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</si>
  <si>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</si>
  <si>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</si>
  <si>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</si>
  <si>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</si>
  <si>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</si>
  <si>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</si>
  <si>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</si>
  <si>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</si>
  <si>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</si>
  <si>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</si>
  <si>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</si>
  <si>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</si>
  <si>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</si>
  <si>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</si>
  <si>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</si>
  <si>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</si>
  <si>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</si>
  <si>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</si>
  <si>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</si>
  <si>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</si>
  <si>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</si>
  <si>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</si>
  <si>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</si>
  <si>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</si>
  <si>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</si>
  <si>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</si>
  <si>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</si>
  <si>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</si>
  <si>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</si>
  <si>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</si>
  <si>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</si>
  <si>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</si>
  <si>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</si>
  <si>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</si>
  <si>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</si>
  <si>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</si>
  <si>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</si>
  <si>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</si>
  <si>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</si>
  <si>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</si>
  <si>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</si>
  <si>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</si>
  <si>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</si>
  <si>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</si>
  <si>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</si>
  <si>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</si>
  <si>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</si>
  <si>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</si>
  <si>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</si>
  <si>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</si>
  <si>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</si>
  <si>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</si>
  <si>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</si>
  <si>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</si>
  <si>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</si>
  <si>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</si>
  <si>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</si>
  <si>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</si>
  <si>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</si>
  <si>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</si>
  <si>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</si>
  <si>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</si>
  <si>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</si>
  <si>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</si>
  <si>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</si>
  <si>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</si>
  <si>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</si>
  <si>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</si>
  <si>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</si>
  <si>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</si>
  <si>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</si>
  <si>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</si>
  <si>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</si>
  <si>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</si>
  <si>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</si>
  <si>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</si>
  <si>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</si>
  <si>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</si>
  <si>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</si>
  <si>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</si>
  <si>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</si>
  <si>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</si>
  <si>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</si>
  <si>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</si>
  <si>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</si>
  <si>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</si>
  <si>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</si>
  <si>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</si>
  <si>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</si>
  <si>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</si>
  <si>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</si>
  <si>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</si>
  <si>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</si>
  <si>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</si>
  <si>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</si>
  <si>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</si>
  <si>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</si>
  <si>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</si>
  <si>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</si>
  <si>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</si>
  <si>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</si>
  <si>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</si>
  <si>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</si>
  <si>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</si>
  <si>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</si>
  <si>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</si>
  <si>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</si>
  <si>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</si>
  <si>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</si>
  <si>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</si>
  <si>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</si>
  <si>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</si>
  <si>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</si>
  <si>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</si>
  <si>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</si>
  <si>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</si>
  <si>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</si>
  <si>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</si>
  <si>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</si>
  <si>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</si>
  <si>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</si>
  <si>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</si>
  <si>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</si>
  <si>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</si>
  <si>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</si>
  <si>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</si>
  <si>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</si>
  <si>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</si>
  <si>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</si>
  <si>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</si>
  <si>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</si>
  <si>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</si>
  <si>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</si>
  <si>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</si>
  <si>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</si>
  <si>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</si>
  <si>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</si>
  <si>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</si>
  <si>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</si>
  <si>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</si>
  <si>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</si>
  <si>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</si>
  <si>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</si>
  <si>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</si>
  <si>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</si>
  <si>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</si>
  <si>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</si>
  <si>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</si>
  <si>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</si>
  <si>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</si>
  <si>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</si>
  <si>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</si>
  <si>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</si>
  <si>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</si>
  <si>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</si>
  <si>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</si>
  <si>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</si>
  <si>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</si>
  <si>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</si>
  <si>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</si>
  <si>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</si>
  <si>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</si>
  <si>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</si>
  <si>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</si>
  <si>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</si>
  <si>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</si>
  <si>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</si>
  <si>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</si>
  <si>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</si>
  <si>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</si>
  <si>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</si>
  <si>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</si>
  <si>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</si>
  <si>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</si>
  <si>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</si>
  <si>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</si>
  <si>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</si>
  <si>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</si>
  <si>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</si>
  <si>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</si>
  <si>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</si>
  <si>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</si>
  <si>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</si>
  <si>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</si>
  <si>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</si>
  <si>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</si>
  <si>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</si>
  <si>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</si>
  <si>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</si>
  <si>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</si>
  <si>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</si>
  <si>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</si>
  <si>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</si>
  <si>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</si>
  <si>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</si>
  <si>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</si>
  <si>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</si>
  <si>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</si>
  <si>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</si>
  <si>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</si>
  <si>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</si>
  <si>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</si>
  <si>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</si>
  <si>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</si>
  <si>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</si>
  <si>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</si>
  <si>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</si>
  <si>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</si>
  <si>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</si>
  <si>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</si>
  <si>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</si>
  <si>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</si>
  <si>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</si>
  <si>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</si>
  <si>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</si>
  <si>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</si>
  <si>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</si>
  <si>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</si>
  <si>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</si>
  <si>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</si>
  <si>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</si>
  <si>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</si>
  <si>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</si>
  <si>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</si>
  <si>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</si>
  <si>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</si>
  <si>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</si>
  <si>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</si>
  <si>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</si>
  <si>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</si>
  <si>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</si>
  <si>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</si>
  <si>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</si>
  <si>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</si>
  <si>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</si>
  <si>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</si>
  <si>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</si>
  <si>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</si>
  <si>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</si>
  <si>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</si>
  <si>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</si>
  <si>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</si>
  <si>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</si>
  <si>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</si>
  <si>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</si>
  <si>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</si>
  <si>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</si>
  <si>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</si>
  <si>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</si>
  <si>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</si>
  <si>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</si>
  <si>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</si>
  <si>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</si>
  <si>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</si>
  <si>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</si>
  <si>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</si>
  <si>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</si>
  <si>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</si>
  <si>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</si>
  <si>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</si>
  <si>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</si>
  <si>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</si>
  <si>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</si>
  <si>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</si>
  <si>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</si>
  <si>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</si>
  <si>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</si>
  <si>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</si>
  <si>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</si>
  <si>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</si>
  <si>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</si>
  <si>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</si>
  <si>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</si>
  <si>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</si>
  <si>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</si>
  <si>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</si>
  <si>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</si>
  <si>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</si>
  <si>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</si>
  <si>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</si>
  <si>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</si>
  <si>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</si>
  <si>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</si>
  <si>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</si>
  <si>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</si>
  <si>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</si>
  <si>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</si>
  <si>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</si>
  <si>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</si>
  <si>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</si>
  <si>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</si>
  <si>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</si>
  <si>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</si>
  <si>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</si>
  <si>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</si>
  <si>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</si>
  <si>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</si>
  <si>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</si>
  <si>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</si>
  <si>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</si>
  <si>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</si>
  <si>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</si>
  <si>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</si>
  <si>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</si>
  <si>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</si>
  <si>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</si>
  <si>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</si>
  <si>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</si>
  <si>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</si>
  <si>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</si>
  <si>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</si>
  <si>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</si>
  <si>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</si>
  <si>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</si>
  <si>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</si>
  <si>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</si>
  <si>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</si>
  <si>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</si>
  <si>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</si>
  <si>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</si>
  <si>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</si>
  <si>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</si>
  <si>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</si>
  <si>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</si>
  <si>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</si>
  <si>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</si>
  <si>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</si>
  <si>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</si>
  <si>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</si>
  <si>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</si>
  <si>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</si>
  <si>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</si>
  <si>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</si>
  <si>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</si>
  <si>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</si>
  <si>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</si>
  <si>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</si>
  <si>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</si>
  <si>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</si>
  <si>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</si>
  <si>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</si>
  <si>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</si>
  <si>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</si>
  <si>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</si>
  <si>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</si>
  <si>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</si>
  <si>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</si>
  <si>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</si>
  <si>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</si>
  <si>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</si>
  <si>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</si>
  <si>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</si>
  <si>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</si>
  <si>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</si>
  <si>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</si>
  <si>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</si>
  <si>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</si>
  <si>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</si>
  <si>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</si>
  <si>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</si>
  <si>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</si>
  <si>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</si>
  <si>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</si>
  <si>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</si>
  <si>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</si>
  <si>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</si>
  <si>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</si>
  <si>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</si>
  <si>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</si>
  <si>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</si>
  <si>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</si>
  <si>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</si>
  <si>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</si>
  <si>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</si>
  <si>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</si>
  <si>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</si>
  <si>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</si>
  <si>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</si>
  <si>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</si>
  <si>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</si>
  <si>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</si>
  <si>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</si>
  <si>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</si>
  <si>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</si>
  <si>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</si>
  <si>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</si>
  <si>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</si>
  <si>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</si>
  <si>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</si>
  <si>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</si>
  <si>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</si>
  <si>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</si>
  <si>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</si>
  <si>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</si>
  <si>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</si>
  <si>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</si>
  <si>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</si>
  <si>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</si>
  <si>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</si>
  <si>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</si>
  <si>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</si>
  <si>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</si>
  <si>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</si>
  <si>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</si>
  <si>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</si>
  <si>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</si>
  <si>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</si>
  <si>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</si>
  <si>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</si>
  <si>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</si>
  <si>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</si>
  <si>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</si>
  <si>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</si>
  <si>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</si>
  <si>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</si>
  <si>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</si>
  <si>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</si>
  <si>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</si>
  <si>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</si>
  <si>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</si>
  <si>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</si>
  <si>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</si>
  <si>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</si>
  <si>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</si>
  <si>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</si>
  <si>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</si>
  <si>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</si>
  <si>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</si>
  <si>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</si>
  <si>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</si>
  <si>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</si>
  <si>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</si>
  <si>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</si>
  <si>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</si>
  <si>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</si>
  <si>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</si>
  <si>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</si>
  <si>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</si>
  <si>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</si>
  <si>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</si>
  <si>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</si>
  <si>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</si>
  <si>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</si>
  <si>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</si>
  <si>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</si>
  <si>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</si>
  <si>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</si>
  <si>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</si>
  <si>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</si>
  <si>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</si>
  <si>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</si>
  <si>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</si>
  <si>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</si>
  <si>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</si>
  <si>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</si>
  <si>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</si>
  <si>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</si>
  <si>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</si>
  <si>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</si>
  <si>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</si>
  <si>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</si>
  <si>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</si>
  <si>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</si>
  <si>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</si>
  <si>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</si>
  <si>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</si>
  <si>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</si>
  <si>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</si>
  <si>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</si>
  <si>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</si>
  <si>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</si>
  <si>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</si>
  <si>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</si>
  <si>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</si>
  <si>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</si>
  <si>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</si>
  <si>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</si>
  <si>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</si>
  <si>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</si>
  <si>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</si>
  <si>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</si>
  <si>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</si>
  <si>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</si>
  <si>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</si>
  <si>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</si>
  <si>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</si>
  <si>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</si>
  <si>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</si>
  <si>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</si>
  <si>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</si>
  <si>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</si>
  <si>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</si>
  <si>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</si>
  <si>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</si>
  <si>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</si>
  <si>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</si>
  <si>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</si>
  <si>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</si>
  <si>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</si>
  <si>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</si>
  <si>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</si>
  <si>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</si>
  <si>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</si>
  <si>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</si>
  <si>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</si>
  <si>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</si>
  <si>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</si>
  <si>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</si>
  <si>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</si>
  <si>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</si>
  <si>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</si>
  <si>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</si>
  <si>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</si>
  <si>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</si>
  <si>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</si>
  <si>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</si>
  <si>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</si>
  <si>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</si>
  <si>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</si>
  <si>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</si>
  <si>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</si>
  <si>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</si>
  <si>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</si>
  <si>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</si>
  <si>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</si>
  <si>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</si>
  <si>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</si>
  <si>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</si>
  <si>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</si>
  <si>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</si>
  <si>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</si>
  <si>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</si>
  <si>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</si>
  <si>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</si>
  <si>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</si>
  <si>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</si>
  <si>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</si>
  <si>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</si>
  <si>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</si>
  <si>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</si>
  <si>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</si>
  <si>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</si>
  <si>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</si>
  <si>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</si>
  <si>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</si>
  <si>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</si>
  <si>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</si>
  <si>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</si>
  <si>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</si>
  <si>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</si>
  <si>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</si>
  <si>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</si>
  <si>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</si>
  <si>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</si>
  <si>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</si>
  <si>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</si>
  <si>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</si>
  <si>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</si>
  <si>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</si>
  <si>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</si>
  <si>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</si>
  <si>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</si>
  <si>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</si>
  <si>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</si>
  <si>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</si>
  <si>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</si>
  <si>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</si>
  <si>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</si>
  <si>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</si>
  <si>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</si>
  <si>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</si>
  <si>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</si>
  <si>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</si>
  <si>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</si>
  <si>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</si>
  <si>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</si>
  <si>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</si>
  <si>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</si>
  <si>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</si>
  <si>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</si>
  <si>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</si>
  <si>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</si>
  <si>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</si>
  <si>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</si>
  <si>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</si>
  <si>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</si>
  <si>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</si>
  <si>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</si>
  <si>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</si>
  <si>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</si>
  <si>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</si>
  <si>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</si>
  <si>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</si>
  <si>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</si>
  <si>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</si>
  <si>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</si>
  <si>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</si>
  <si>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</si>
  <si>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</si>
  <si>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</si>
  <si>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</si>
  <si>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</si>
  <si>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</si>
  <si>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</si>
  <si>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</si>
  <si>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</si>
  <si>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</si>
  <si>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</si>
  <si>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</si>
  <si>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</si>
  <si>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</si>
  <si>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</si>
  <si>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</si>
  <si>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</si>
  <si>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</si>
  <si>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</si>
  <si>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</si>
  <si>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</si>
  <si>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</si>
  <si>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</si>
  <si>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</si>
  <si>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</si>
  <si>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</si>
  <si>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</si>
  <si>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</si>
  <si>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</si>
  <si>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</si>
  <si>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</si>
  <si>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</si>
  <si>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</si>
  <si>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</si>
  <si>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</si>
  <si>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</si>
  <si>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</si>
  <si>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</si>
  <si>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</si>
  <si>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</si>
  <si>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</si>
  <si>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</si>
  <si>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</si>
  <si>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</si>
  <si>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</si>
  <si>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</si>
  <si>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</si>
  <si>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</si>
  <si>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</si>
  <si>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</si>
  <si>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</si>
  <si>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</si>
  <si>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</si>
  <si>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</si>
  <si>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</si>
  <si>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</si>
  <si>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</si>
  <si>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</si>
  <si>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</si>
  <si>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</si>
  <si>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</si>
  <si>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</si>
  <si>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</si>
  <si>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</si>
  <si>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</si>
  <si>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</si>
  <si>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</si>
  <si>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</si>
  <si>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</si>
  <si>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</si>
  <si>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</si>
  <si>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</si>
  <si>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</si>
  <si>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</si>
  <si>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</si>
  <si>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</si>
  <si>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</si>
  <si>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</si>
  <si>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</si>
  <si>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</si>
  <si>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</si>
  <si>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</si>
  <si>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</si>
  <si>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</si>
  <si>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</si>
  <si>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</si>
  <si>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</si>
  <si>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</si>
  <si>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</si>
  <si>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</si>
  <si>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</si>
  <si>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</si>
  <si>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</si>
  <si>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</si>
  <si>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</si>
  <si>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</si>
  <si>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</si>
  <si>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</si>
  <si>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</si>
  <si>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</si>
  <si>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</si>
  <si>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</si>
  <si>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</si>
  <si>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</si>
  <si>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</si>
  <si>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</si>
  <si>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</si>
  <si>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</si>
  <si>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</si>
  <si>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</si>
  <si>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</si>
  <si>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</si>
  <si>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</si>
  <si>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</si>
  <si>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</si>
  <si>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</si>
  <si>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</si>
  <si>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</si>
  <si>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</si>
  <si>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</si>
  <si>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</si>
  <si>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</si>
  <si>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</si>
  <si>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</si>
  <si>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</si>
  <si>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</si>
  <si>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</si>
  <si>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</si>
  <si>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</si>
  <si>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</si>
  <si>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</si>
  <si>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</si>
  <si>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</si>
  <si>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</si>
  <si>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</si>
  <si>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</si>
  <si>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</si>
  <si>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</si>
  <si>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</si>
  <si>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</si>
  <si>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</si>
  <si>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</si>
  <si>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</si>
  <si>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</si>
  <si>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</si>
  <si>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</si>
  <si>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</si>
  <si>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</si>
  <si>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</si>
  <si>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</si>
  <si>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</si>
  <si>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</si>
  <si>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</si>
  <si>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</si>
  <si>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</si>
  <si>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</si>
  <si>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</si>
  <si>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</si>
  <si>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</si>
  <si>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</si>
  <si>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</si>
  <si>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</si>
  <si>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</si>
  <si>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</si>
  <si>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</si>
  <si>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</si>
  <si>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</si>
  <si>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</si>
  <si>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</si>
  <si>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</si>
  <si>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</si>
  <si>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</si>
  <si>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</si>
  <si>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</si>
  <si>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</si>
  <si>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</si>
  <si>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</si>
  <si>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</si>
  <si>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</si>
  <si>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</si>
  <si>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</si>
  <si>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</si>
  <si>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</si>
  <si>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</si>
  <si>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</si>
  <si>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</si>
  <si>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</si>
  <si>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</si>
  <si>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</si>
  <si>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</si>
  <si>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</si>
  <si>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</si>
  <si>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</si>
  <si>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</si>
  <si>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</si>
  <si>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</si>
  <si>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</si>
  <si>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</si>
  <si>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</si>
  <si>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</si>
  <si>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</si>
  <si>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</si>
  <si>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</si>
  <si>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</si>
  <si>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</si>
  <si>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</si>
  <si>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</si>
  <si>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</si>
  <si>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</si>
  <si>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</si>
  <si>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</si>
  <si>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</si>
  <si>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</si>
  <si>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</si>
  <si>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</si>
  <si>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</si>
  <si>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</si>
  <si>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</si>
  <si>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</si>
  <si>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</si>
  <si>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</si>
  <si>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</si>
  <si>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</si>
  <si>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</si>
  <si>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</si>
  <si>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</si>
  <si>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</si>
  <si>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</si>
  <si>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</si>
  <si>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</si>
  <si>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</si>
  <si>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</si>
  <si>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</si>
  <si>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</si>
  <si>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</si>
  <si>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</si>
  <si>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</si>
  <si>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</si>
  <si>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</si>
  <si>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</si>
  <si>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</si>
  <si>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</si>
  <si>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</si>
  <si>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</si>
  <si>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</si>
  <si>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</si>
  <si>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</si>
  <si>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</si>
  <si>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</si>
  <si>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</si>
  <si>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</si>
  <si>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</si>
  <si>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</si>
  <si>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</si>
  <si>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</si>
  <si>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</si>
  <si>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</si>
  <si>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</si>
  <si>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</si>
  <si>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</si>
  <si>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</si>
  <si>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</si>
  <si>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</si>
  <si>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</si>
  <si>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</si>
  <si>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</si>
  <si>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</si>
  <si>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</si>
  <si>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</si>
  <si>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</si>
  <si>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</si>
  <si>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</si>
  <si>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</si>
  <si>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</si>
  <si>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</si>
  <si>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</si>
  <si>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</si>
  <si>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</si>
  <si>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</si>
  <si>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</si>
  <si>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</si>
  <si>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</si>
  <si>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</si>
  <si>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</si>
  <si>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</si>
  <si>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</si>
  <si>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</si>
  <si>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</si>
  <si>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</si>
  <si>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</si>
  <si>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</si>
  <si>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</si>
  <si>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</si>
  <si>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</si>
  <si>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</si>
  <si>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</si>
  <si>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</si>
  <si>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</si>
  <si>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</si>
  <si>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</si>
  <si>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</si>
  <si>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</si>
  <si>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</si>
  <si>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</si>
  <si>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</si>
  <si>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</si>
  <si>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</si>
  <si>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</si>
  <si>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</si>
  <si>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</si>
  <si>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</si>
  <si>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</si>
  <si>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</si>
  <si>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</si>
  <si>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</si>
  <si>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</si>
  <si>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</si>
  <si>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</si>
  <si>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</si>
  <si>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</si>
  <si>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</si>
  <si>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</si>
  <si>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</si>
  <si>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</si>
  <si>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</si>
  <si>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</si>
  <si>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</si>
  <si>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</si>
  <si>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</si>
  <si>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</si>
  <si>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</si>
  <si>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</si>
  <si>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</si>
  <si>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</si>
  <si>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</si>
  <si>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</si>
  <si>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</si>
  <si>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</si>
  <si>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</si>
  <si>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</si>
  <si>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</si>
  <si>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</si>
  <si>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</si>
  <si>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</si>
  <si>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</si>
  <si>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</si>
  <si>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</si>
  <si>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</si>
  <si>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</si>
  <si>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</si>
  <si>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</si>
  <si>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</si>
  <si>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</si>
  <si>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</si>
  <si>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</si>
  <si>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</si>
  <si>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</si>
  <si>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</si>
  <si>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</si>
  <si>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</si>
  <si>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</si>
  <si>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</si>
  <si>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</si>
  <si>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</si>
  <si>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</si>
  <si>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</si>
  <si>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</si>
  <si>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</si>
  <si>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</si>
  <si>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</si>
  <si>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</si>
  <si>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</si>
  <si>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</si>
  <si>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</si>
  <si>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</si>
  <si>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</si>
  <si>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</si>
  <si>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</si>
  <si>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</si>
  <si>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</si>
  <si>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</si>
  <si>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</si>
  <si>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</si>
  <si>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</si>
  <si>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</si>
  <si>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</si>
  <si>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</si>
  <si>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</si>
  <si>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</si>
  <si>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</si>
  <si>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</si>
  <si>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</si>
  <si>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</si>
  <si>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</si>
  <si>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</si>
  <si>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</si>
  <si>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</si>
  <si>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</si>
  <si>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</si>
  <si>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</si>
  <si>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</si>
  <si>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</si>
  <si>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</si>
  <si>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</si>
  <si>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</si>
  <si>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</si>
  <si>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</si>
  <si>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</si>
  <si>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</si>
  <si>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</si>
  <si>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</si>
  <si>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</si>
  <si>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</si>
  <si>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</si>
  <si>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</si>
  <si>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</si>
  <si>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</si>
  <si>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</si>
  <si>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</si>
  <si>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</si>
  <si>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</si>
  <si>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</si>
  <si>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</si>
  <si>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</si>
  <si>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</si>
  <si>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</si>
  <si>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</si>
  <si>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</si>
  <si>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</si>
  <si>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</si>
  <si>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</si>
  <si>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</si>
  <si>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</si>
  <si>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</si>
  <si>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</si>
  <si>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</si>
  <si>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</si>
  <si>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</si>
  <si>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</si>
  <si>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</si>
  <si>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</si>
  <si>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</si>
  <si>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</si>
  <si>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</si>
  <si>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</si>
  <si>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</si>
  <si>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</si>
  <si>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</si>
  <si>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</si>
  <si>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</si>
  <si>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</si>
  <si>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</si>
  <si>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</si>
  <si>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</si>
  <si>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</si>
  <si>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</si>
  <si>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</si>
  <si>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</si>
  <si>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</si>
  <si>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</si>
  <si>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</si>
  <si>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</si>
  <si>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</si>
  <si>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</si>
  <si>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</si>
  <si>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</si>
  <si>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</si>
  <si>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</si>
  <si>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</si>
  <si>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</si>
  <si>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</si>
  <si>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</si>
  <si>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</si>
  <si>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</si>
  <si>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</si>
  <si>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</si>
  <si>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</si>
  <si>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</si>
  <si>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</si>
  <si>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</si>
  <si>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</si>
  <si>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</si>
  <si>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</si>
  <si>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</si>
  <si>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</si>
  <si>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</si>
  <si>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</si>
  <si>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</si>
  <si>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</si>
  <si>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</si>
  <si>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</si>
  <si>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</si>
  <si>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</si>
  <si>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</si>
  <si>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</si>
  <si>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</si>
  <si>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</si>
  <si>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</si>
  <si>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</si>
  <si>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</si>
  <si>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</si>
  <si>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</si>
  <si>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</si>
  <si>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</si>
  <si>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</si>
  <si>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</si>
  <si>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</si>
  <si>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</si>
  <si>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</si>
  <si>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</si>
  <si>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</si>
  <si>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</si>
  <si>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</si>
  <si>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</si>
  <si>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</si>
  <si>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</si>
  <si>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</si>
  <si>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</si>
  <si>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</si>
  <si>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</si>
  <si>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</si>
  <si>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</si>
  <si>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</si>
  <si>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</si>
  <si>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</si>
  <si>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</si>
  <si>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</si>
  <si>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</si>
  <si>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</si>
  <si>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</si>
  <si>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</si>
  <si>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</si>
  <si>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</si>
  <si>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</si>
  <si>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</si>
  <si>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</si>
  <si>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</si>
  <si>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</si>
  <si>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</si>
  <si>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</si>
  <si>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</si>
  <si>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</si>
  <si>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</si>
  <si>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</si>
  <si>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</si>
  <si>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</si>
  <si>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</si>
  <si>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</si>
  <si>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</si>
  <si>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</si>
  <si>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</si>
  <si>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</si>
  <si>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</si>
  <si>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</si>
  <si>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</si>
  <si>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</si>
  <si>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</si>
  <si>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</si>
  <si>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</si>
  <si>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</si>
  <si>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</si>
  <si>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</si>
  <si>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</si>
  <si>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</si>
  <si>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</si>
  <si>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</si>
  <si>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</si>
  <si>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</si>
  <si>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</si>
  <si>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</si>
  <si>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</si>
  <si>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</si>
  <si>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</si>
  <si>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</si>
  <si>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</si>
  <si>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</si>
  <si>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</si>
  <si>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</si>
  <si>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</si>
  <si>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</si>
  <si>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</si>
  <si>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</si>
  <si>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</si>
  <si>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</si>
  <si>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</si>
  <si>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</si>
  <si>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</si>
  <si>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</si>
  <si>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</si>
  <si>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</si>
  <si>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</si>
  <si>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</si>
  <si>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</si>
  <si>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</si>
  <si>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</si>
  <si>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</si>
  <si>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</si>
  <si>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</si>
  <si>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</si>
  <si>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</si>
  <si>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</si>
  <si>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</si>
  <si>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</si>
  <si>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</si>
  <si>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</si>
  <si>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</si>
  <si>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</si>
  <si>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</si>
  <si>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</si>
  <si>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</si>
  <si>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</si>
  <si>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</si>
  <si>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</si>
  <si>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</si>
  <si>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</si>
  <si>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</si>
  <si>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</si>
  <si>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</si>
  <si>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</si>
  <si>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</si>
  <si>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</si>
  <si>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</si>
  <si>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</si>
  <si>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</si>
  <si>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</si>
  <si>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</si>
  <si>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</si>
  <si>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</si>
  <si>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</si>
  <si>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</si>
  <si>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</si>
  <si>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</si>
  <si>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</si>
  <si>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</si>
  <si>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</si>
  <si>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</si>
  <si>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</si>
  <si>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</si>
  <si>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</si>
  <si>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</si>
  <si>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</si>
  <si>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</si>
  <si>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</si>
  <si>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</si>
  <si>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</si>
  <si>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</si>
  <si>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</si>
  <si>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</si>
  <si>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</si>
  <si>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</si>
  <si>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</si>
  <si>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</si>
  <si>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</si>
  <si>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</si>
  <si>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</si>
  <si>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</si>
  <si>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</si>
  <si>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</si>
  <si>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</si>
  <si>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</si>
  <si>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</si>
  <si>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</si>
  <si>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</si>
  <si>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</si>
  <si>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</si>
  <si>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</si>
  <si>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</si>
  <si>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</si>
  <si>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</si>
  <si>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</si>
  <si>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</si>
  <si>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</si>
  <si>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</si>
  <si>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</si>
  <si>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</si>
  <si>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</si>
  <si>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</si>
  <si>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</si>
  <si>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</si>
  <si>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</si>
  <si>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</si>
  <si>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</si>
  <si>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</si>
  <si>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</si>
  <si>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</si>
  <si>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</si>
  <si>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</si>
  <si>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</si>
  <si>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</si>
  <si>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</si>
  <si>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</si>
  <si>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</si>
  <si>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</si>
  <si>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</si>
  <si>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</si>
  <si>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</si>
  <si>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</si>
  <si>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</si>
  <si>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</si>
  <si>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</si>
  <si>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</si>
  <si>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</si>
  <si>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</si>
  <si>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</si>
  <si>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</si>
  <si>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</si>
  <si>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</si>
  <si>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</si>
  <si>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</si>
  <si>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</si>
  <si>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</si>
  <si>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</si>
  <si>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</si>
  <si>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</si>
  <si>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</si>
  <si>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</si>
  <si>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</si>
  <si>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</si>
  <si>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</si>
  <si>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</si>
  <si>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</si>
  <si>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</si>
  <si>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</si>
  <si>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</si>
  <si>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</si>
  <si>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</si>
  <si>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</si>
  <si>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</si>
  <si>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</si>
  <si>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</si>
  <si>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</si>
  <si>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</si>
  <si>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</si>
  <si>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</si>
  <si>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</si>
  <si>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</si>
  <si>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</si>
  <si>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</si>
  <si>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</si>
  <si>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</si>
  <si>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</si>
  <si>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</si>
  <si>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</si>
  <si>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</si>
  <si>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</si>
  <si>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</si>
  <si>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</si>
  <si>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</si>
  <si>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</si>
  <si>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</si>
  <si>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</si>
  <si>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</si>
  <si>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</si>
  <si>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</si>
  <si>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</si>
  <si>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</si>
  <si>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</si>
  <si>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</si>
  <si>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</si>
  <si>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</si>
  <si>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</si>
  <si>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</si>
  <si>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</si>
  <si>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</si>
  <si>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</si>
  <si>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</si>
  <si>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</si>
  <si>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</si>
  <si>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</si>
  <si>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</si>
  <si>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</si>
  <si>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</si>
  <si>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</si>
  <si>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</si>
  <si>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</si>
  <si>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</si>
  <si>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</si>
  <si>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</si>
  <si>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</si>
  <si>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</si>
  <si>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</si>
  <si>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</si>
  <si>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</si>
  <si>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</si>
  <si>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</si>
  <si>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</si>
  <si>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</si>
  <si>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</si>
  <si>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</si>
  <si>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</si>
  <si>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</si>
  <si>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</si>
  <si>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</si>
  <si>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</si>
  <si>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</si>
  <si>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</si>
  <si>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</si>
  <si>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</si>
  <si>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</si>
  <si>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</si>
  <si>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</si>
  <si>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</si>
  <si>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</si>
  <si>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</si>
  <si>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</si>
  <si>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</si>
  <si>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</si>
  <si>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</si>
  <si>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</si>
  <si>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</si>
  <si>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</si>
  <si>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</si>
  <si>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</si>
  <si>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</si>
  <si>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</si>
  <si>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</si>
  <si>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</si>
  <si>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</si>
  <si>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</si>
  <si>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</si>
  <si>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</si>
  <si>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</si>
  <si>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</si>
  <si>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</si>
  <si>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</si>
  <si>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</si>
  <si>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</si>
  <si>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</si>
  <si>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</si>
  <si>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</si>
  <si>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</si>
  <si>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</si>
  <si>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</si>
  <si>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</si>
  <si>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</si>
  <si>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</si>
  <si>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</si>
  <si>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</si>
  <si>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</si>
  <si>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</si>
  <si>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</si>
  <si>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</si>
  <si>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</si>
  <si>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</si>
  <si>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</si>
  <si>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</si>
  <si>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</si>
  <si>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</si>
  <si>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</si>
  <si>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</si>
  <si>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</si>
  <si>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</si>
  <si>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</si>
  <si>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</si>
  <si>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</si>
  <si>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</si>
  <si>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</si>
  <si>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</si>
  <si>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</si>
  <si>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</si>
  <si>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</si>
  <si>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</si>
  <si>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</si>
  <si>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</si>
  <si>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</si>
  <si>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</si>
  <si>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</si>
  <si>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</si>
  <si>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</si>
  <si>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</si>
  <si>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</si>
  <si>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</si>
  <si>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</si>
  <si>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</si>
  <si>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</si>
  <si>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</si>
  <si>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</si>
  <si>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</si>
  <si>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</si>
  <si>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</si>
  <si>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</si>
  <si>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</si>
  <si>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</si>
  <si>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</si>
  <si>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</si>
  <si>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</si>
  <si>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</si>
  <si>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</si>
  <si>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</si>
  <si>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</si>
  <si>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</si>
  <si>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</si>
  <si>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</si>
  <si>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</si>
  <si>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</si>
  <si>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</si>
  <si>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</si>
  <si>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</si>
  <si>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</si>
  <si>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</si>
  <si>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</si>
  <si>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</si>
  <si>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</si>
  <si>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</si>
  <si>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</si>
  <si>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</si>
  <si>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</si>
  <si>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</si>
  <si>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</si>
  <si>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</si>
  <si>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</si>
  <si>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</si>
  <si>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</si>
  <si>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</si>
  <si>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</si>
  <si>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</si>
  <si>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</si>
  <si>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</si>
  <si>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</si>
  <si>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</si>
  <si>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</si>
  <si>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</si>
  <si>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</si>
  <si>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</si>
  <si>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</si>
  <si>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</si>
  <si>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</si>
  <si>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</si>
  <si>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</si>
  <si>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</si>
  <si>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</si>
  <si>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</si>
  <si>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</si>
  <si>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</si>
  <si>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</si>
  <si>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</si>
  <si>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</si>
  <si>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</si>
  <si>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</si>
  <si>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</si>
  <si>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</si>
  <si>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</si>
  <si>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</si>
  <si>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</si>
  <si>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</si>
  <si>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</si>
  <si>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</si>
  <si>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</si>
  <si>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</si>
  <si>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</si>
  <si>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</si>
  <si>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</si>
  <si>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</si>
  <si>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</si>
  <si>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</si>
  <si>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</si>
  <si>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</si>
  <si>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</si>
  <si>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</si>
  <si>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</si>
  <si>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</si>
  <si>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</si>
  <si>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</si>
  <si>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</si>
  <si>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</si>
  <si>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</si>
  <si>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</si>
  <si>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</si>
  <si>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</si>
  <si>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</si>
  <si>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</si>
  <si>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</si>
  <si>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</si>
  <si>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</si>
  <si>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</si>
  <si>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</si>
  <si>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</si>
  <si>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</si>
  <si>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</si>
  <si>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</si>
  <si>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</si>
  <si>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</si>
  <si>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</si>
  <si>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</si>
  <si>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</si>
  <si>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</si>
  <si>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</si>
  <si>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</si>
  <si>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</si>
  <si>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</si>
  <si>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</si>
  <si>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</si>
  <si>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</si>
  <si>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</si>
  <si>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</si>
  <si>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</si>
  <si>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</si>
  <si>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</si>
  <si>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</si>
  <si>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</si>
  <si>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</si>
  <si>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</si>
  <si>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</si>
  <si>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</si>
  <si>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</si>
  <si>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</si>
  <si>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</si>
  <si>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</si>
  <si>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</si>
  <si>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</si>
  <si>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</si>
  <si>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</si>
  <si>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</si>
  <si>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</si>
  <si>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</si>
  <si>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</si>
  <si>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</si>
  <si>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</si>
  <si>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</si>
  <si>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</si>
  <si>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</si>
  <si>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</si>
  <si>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</si>
  <si>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</si>
  <si>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</si>
  <si>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</si>
  <si>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</si>
  <si>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</si>
  <si>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</si>
  <si>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</si>
  <si>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</si>
  <si>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</si>
  <si>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</si>
  <si>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</si>
  <si>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</si>
  <si>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</si>
  <si>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</si>
  <si>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</si>
  <si>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</si>
  <si>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</si>
  <si>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</si>
  <si>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</si>
  <si>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</si>
  <si>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</si>
  <si>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</si>
  <si>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</si>
  <si>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</si>
  <si>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</si>
  <si>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</si>
  <si>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</si>
  <si>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</si>
  <si>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</si>
  <si>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</si>
  <si>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</si>
  <si>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</si>
  <si>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</si>
  <si>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</si>
  <si>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</si>
  <si>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</si>
  <si>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</si>
  <si>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</si>
  <si>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</si>
  <si>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</si>
  <si>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</si>
  <si>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</si>
  <si>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</si>
  <si>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</si>
  <si>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</si>
  <si>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</si>
  <si>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</si>
  <si>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</si>
  <si>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</si>
  <si>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</si>
  <si>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</si>
  <si>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</si>
  <si>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</si>
  <si>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</si>
  <si>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</si>
  <si>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</si>
  <si>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</si>
  <si>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</si>
  <si>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</si>
  <si>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</si>
  <si>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</si>
  <si>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</si>
  <si>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</si>
  <si>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</si>
  <si>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</si>
  <si>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</si>
  <si>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</si>
  <si>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</si>
  <si>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</si>
  <si>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</si>
  <si>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</si>
  <si>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</si>
  <si>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</si>
  <si>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</si>
  <si>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</si>
  <si>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</si>
  <si>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</si>
  <si>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</si>
  <si>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</si>
  <si>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</si>
  <si>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</si>
  <si>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</si>
  <si>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</si>
  <si>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</si>
  <si>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</si>
  <si>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</si>
  <si>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</si>
  <si>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</si>
  <si>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</si>
  <si>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</si>
  <si>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</si>
  <si>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</si>
  <si>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</si>
  <si>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</si>
  <si>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</si>
  <si>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</si>
  <si>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</si>
  <si>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</si>
  <si>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</si>
  <si>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</si>
  <si>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</si>
  <si>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</si>
  <si>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</si>
  <si>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</si>
  <si>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</si>
  <si>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</si>
  <si>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</si>
  <si>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</si>
  <si>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</si>
  <si>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</si>
  <si>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</si>
  <si>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</si>
  <si>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</si>
  <si>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</si>
  <si>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</si>
  <si>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</si>
  <si>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</si>
  <si>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</si>
  <si>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</si>
  <si>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</si>
  <si>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</si>
  <si>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</si>
  <si>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</si>
  <si>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</si>
  <si>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</si>
  <si>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</si>
  <si>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</si>
  <si>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</si>
  <si>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</si>
  <si>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</si>
  <si>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</si>
  <si>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</si>
  <si>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</si>
  <si>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</si>
  <si>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</si>
  <si>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</si>
  <si>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</si>
  <si>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</si>
  <si>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</si>
  <si>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</si>
  <si>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</si>
  <si>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</si>
  <si>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</si>
  <si>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</si>
  <si>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</si>
  <si>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</si>
  <si>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</si>
  <si>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</si>
  <si>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</si>
  <si>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</si>
  <si>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</si>
  <si>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</si>
  <si>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</si>
  <si>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</si>
  <si>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</si>
  <si>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</si>
  <si>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</si>
  <si>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</si>
  <si>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</si>
  <si>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</si>
  <si>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</si>
  <si>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</si>
  <si>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</si>
  <si>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</si>
  <si>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</si>
  <si>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</si>
  <si>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</si>
  <si>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</si>
  <si>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</si>
  <si>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</si>
  <si>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</si>
  <si>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</si>
  <si>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</si>
  <si>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</si>
  <si>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</si>
  <si>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</si>
  <si>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</si>
  <si>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</si>
  <si>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</si>
  <si>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</si>
  <si>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</si>
  <si>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</si>
  <si>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</si>
  <si>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</si>
  <si>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</si>
  <si>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</si>
  <si>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</si>
  <si>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</si>
  <si>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</si>
  <si>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</si>
  <si>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</si>
  <si>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</si>
  <si>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</si>
  <si>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</si>
  <si>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</si>
  <si>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</si>
  <si>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</si>
  <si>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</si>
  <si>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</si>
  <si>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</si>
  <si>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</si>
  <si>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</si>
  <si>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</si>
  <si>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</si>
  <si>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</si>
  <si>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</si>
  <si>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</si>
  <si>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</si>
  <si>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</si>
  <si>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</si>
  <si>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</si>
  <si>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</si>
  <si>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</si>
  <si>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</si>
  <si>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</si>
  <si>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</si>
  <si>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</si>
  <si>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</si>
  <si>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</si>
  <si>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</si>
  <si>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</si>
  <si>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</si>
  <si>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</si>
  <si>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</si>
  <si>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</si>
  <si>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</si>
  <si>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</si>
  <si>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</si>
  <si>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</si>
  <si>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</si>
  <si>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</si>
  <si>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</si>
  <si>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</si>
  <si>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</si>
  <si>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</si>
  <si>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</si>
  <si>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</si>
  <si>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</si>
  <si>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</si>
  <si>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</si>
  <si>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</si>
  <si>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</si>
  <si>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</si>
  <si>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</si>
  <si>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</si>
  <si>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</si>
  <si>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</si>
  <si>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</si>
  <si>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</si>
  <si>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</si>
  <si>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</si>
  <si>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</si>
  <si>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</si>
  <si>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</si>
  <si>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</si>
  <si>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</si>
  <si>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</si>
  <si>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</si>
  <si>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</si>
  <si>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</si>
  <si>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</si>
  <si>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</si>
  <si>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</si>
  <si>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</si>
  <si>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</si>
  <si>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</si>
  <si>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</si>
  <si>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</si>
  <si>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</si>
  <si>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</si>
  <si>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</si>
  <si>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</si>
  <si>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</si>
  <si>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</si>
  <si>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</si>
  <si>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</si>
  <si>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</si>
  <si>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</si>
  <si>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</si>
  <si>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</si>
  <si>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</si>
  <si>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</si>
  <si>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</si>
  <si>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</si>
  <si>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</si>
  <si>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</si>
  <si>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</si>
  <si>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</si>
  <si>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</si>
  <si>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</si>
  <si>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</si>
  <si>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</si>
  <si>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</si>
  <si>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</si>
  <si>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</si>
  <si>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</si>
  <si>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</si>
  <si>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</si>
  <si>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</si>
  <si>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</si>
  <si>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</si>
  <si>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</si>
  <si>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</si>
  <si>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</si>
  <si>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</si>
  <si>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</si>
  <si>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</si>
  <si>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</si>
  <si>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</si>
  <si>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</si>
  <si>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</si>
  <si>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</si>
  <si>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</si>
  <si>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</si>
  <si>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</si>
  <si>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</si>
  <si>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</si>
  <si>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</si>
  <si>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</si>
  <si>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</si>
  <si>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</si>
  <si>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</si>
  <si>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</si>
  <si>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</si>
  <si>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</si>
  <si>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</si>
  <si>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</si>
  <si>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</si>
  <si>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</si>
  <si>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</si>
  <si>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</si>
  <si>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</si>
  <si>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</si>
  <si>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</si>
  <si>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</si>
  <si>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</si>
  <si>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</si>
  <si>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</si>
  <si>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</si>
  <si>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</si>
  <si>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</si>
  <si>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</si>
  <si>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</si>
  <si>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</si>
  <si>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</si>
  <si>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</si>
  <si>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</si>
  <si>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</si>
  <si>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</si>
  <si>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</si>
  <si>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</si>
  <si>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</si>
  <si>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</si>
  <si>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</si>
  <si>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</si>
  <si>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</si>
  <si>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</si>
  <si>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</si>
  <si>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</si>
  <si>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</si>
  <si>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</si>
  <si>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</si>
  <si>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</si>
  <si>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</si>
  <si>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</si>
  <si>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</si>
  <si>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</si>
  <si>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</si>
  <si>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</si>
  <si>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</si>
  <si>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</si>
  <si>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</si>
  <si>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</si>
  <si>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</si>
  <si>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</si>
  <si>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</si>
  <si>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</si>
  <si>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</si>
  <si>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</si>
  <si>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</si>
  <si>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</si>
  <si>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</si>
  <si>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</si>
  <si>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</si>
  <si>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</si>
  <si>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</si>
  <si>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</si>
  <si>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</si>
  <si>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</si>
  <si>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</si>
  <si>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</si>
  <si>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</si>
  <si>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</si>
  <si>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</si>
  <si>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</si>
  <si>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</si>
  <si>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</si>
  <si>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</si>
  <si>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</si>
  <si>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</si>
  <si>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</si>
  <si>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</si>
  <si>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</si>
  <si>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</si>
  <si>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</si>
  <si>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</si>
  <si>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</si>
  <si>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</si>
  <si>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</si>
  <si>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</si>
  <si>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</si>
  <si>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</si>
  <si>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</si>
  <si>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</si>
  <si>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</si>
  <si>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</si>
  <si>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</si>
  <si>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</si>
  <si>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</si>
  <si>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</si>
  <si>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</si>
  <si>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</si>
  <si>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</si>
  <si>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</si>
  <si>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</si>
  <si>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</si>
  <si>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</si>
  <si>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</si>
  <si>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</si>
  <si>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</si>
  <si>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</si>
  <si>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</si>
  <si>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</si>
  <si>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</si>
  <si>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</si>
  <si>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</si>
  <si>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</si>
  <si>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</si>
  <si>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</si>
  <si>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</si>
  <si>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</si>
  <si>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</si>
  <si>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</si>
  <si>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</si>
  <si>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</si>
  <si>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</si>
  <si>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</si>
  <si>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</si>
  <si>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</si>
  <si>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</si>
  <si>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</si>
  <si>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</si>
  <si>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</si>
  <si>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</si>
  <si>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</si>
  <si>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</si>
  <si>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</si>
  <si>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</si>
  <si>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</si>
  <si>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</si>
  <si>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</si>
  <si>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</si>
  <si>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</si>
  <si>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</si>
  <si>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</si>
  <si>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</si>
  <si>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</si>
  <si>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</si>
  <si>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</si>
  <si>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</si>
  <si>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</si>
  <si>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</si>
  <si>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</si>
  <si>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</si>
  <si>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</si>
  <si>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</si>
  <si>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</si>
  <si>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</si>
  <si>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</si>
  <si>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</si>
  <si>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</si>
  <si>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</si>
  <si>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</si>
  <si>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</si>
  <si>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</si>
  <si>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</si>
  <si>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</si>
  <si>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</si>
  <si>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</si>
  <si>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</si>
  <si>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</si>
  <si>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</si>
  <si>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</si>
  <si>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</si>
  <si>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</si>
  <si>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</si>
  <si>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</si>
  <si>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</si>
  <si>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</si>
  <si>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</si>
  <si>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</si>
  <si>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</si>
  <si>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</si>
  <si>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</si>
  <si>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</si>
  <si>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</si>
  <si>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</si>
  <si>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</si>
  <si>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</si>
  <si>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</si>
  <si>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</si>
  <si>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</si>
  <si>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</si>
  <si>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</si>
  <si>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</si>
  <si>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</si>
  <si>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</si>
  <si>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</si>
  <si>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</si>
  <si>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</si>
  <si>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</si>
  <si>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</si>
  <si>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</si>
  <si>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</si>
  <si>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</si>
  <si>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</si>
  <si>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</si>
  <si>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</si>
  <si>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</si>
  <si>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</si>
  <si>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</si>
  <si>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</si>
  <si>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</si>
  <si>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</si>
  <si>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</si>
  <si>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</si>
  <si>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</si>
  <si>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</si>
  <si>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</si>
  <si>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</si>
  <si>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</si>
  <si>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</si>
  <si>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</si>
  <si>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</si>
  <si>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</si>
  <si>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</si>
  <si>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</si>
  <si>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</si>
  <si>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</si>
  <si>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</si>
  <si>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</si>
  <si>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</si>
  <si>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</si>
  <si>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</si>
  <si>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</si>
  <si>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</si>
  <si>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</si>
  <si>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</si>
  <si>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</si>
  <si>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</si>
  <si>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</si>
  <si>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</si>
  <si>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</si>
  <si>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</si>
  <si>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</si>
  <si>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</si>
  <si>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</si>
  <si>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</si>
  <si>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</si>
  <si>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</si>
  <si>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</si>
  <si>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</si>
  <si>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</si>
  <si>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</si>
  <si>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</si>
  <si>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</si>
  <si>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</si>
  <si>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</si>
  <si>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</si>
  <si>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</si>
  <si>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</si>
  <si>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</si>
  <si>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</si>
  <si>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</si>
  <si>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</si>
  <si>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</si>
  <si>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</si>
  <si>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</si>
  <si>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</si>
  <si>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</si>
  <si>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</si>
  <si>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</si>
  <si>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</si>
  <si>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</si>
  <si>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</si>
  <si>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</si>
  <si>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</si>
  <si>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</si>
  <si>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</si>
  <si>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</si>
  <si>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</si>
  <si>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</si>
  <si>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</si>
  <si>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</si>
  <si>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</si>
  <si>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</si>
  <si>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</si>
  <si>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</si>
  <si>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</si>
  <si>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</si>
  <si>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</si>
  <si>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</si>
  <si>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</si>
  <si>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</si>
  <si>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</si>
  <si>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</si>
  <si>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</si>
  <si>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</si>
  <si>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</si>
  <si>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</si>
  <si>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</si>
  <si>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</si>
  <si>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</si>
  <si>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</si>
  <si>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</si>
  <si>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</si>
  <si>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</si>
  <si>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</si>
  <si>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</si>
  <si>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</si>
  <si>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</si>
  <si>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</si>
  <si>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</si>
  <si>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</si>
  <si>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</si>
  <si>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</si>
  <si>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</si>
  <si>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</si>
  <si>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</si>
  <si>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</si>
  <si>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</si>
  <si>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</si>
  <si>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</si>
  <si>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</si>
  <si>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</si>
  <si>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</si>
  <si>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</si>
  <si>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</si>
  <si>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</si>
  <si>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</si>
  <si>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</si>
  <si>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</si>
  <si>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</si>
  <si>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</si>
  <si>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</si>
  <si>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</si>
  <si>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</si>
  <si>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</si>
  <si>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</si>
  <si>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</si>
  <si>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</si>
  <si>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</si>
  <si>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</si>
  <si>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</si>
  <si>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</si>
  <si>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</si>
  <si>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</si>
  <si>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</si>
  <si>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</si>
  <si>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</si>
  <si>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</si>
  <si>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</si>
  <si>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</si>
  <si>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</si>
  <si>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</si>
  <si>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</si>
  <si>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</si>
  <si>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</si>
  <si>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</si>
  <si>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</si>
  <si>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</si>
  <si>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</si>
  <si>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</si>
  <si>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</si>
  <si>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</si>
  <si>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</si>
  <si>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</si>
  <si>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</si>
  <si>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</si>
  <si>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</si>
  <si>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</si>
  <si>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</si>
  <si>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</si>
  <si>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</si>
  <si>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</si>
  <si>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</si>
  <si>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</si>
  <si>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</si>
  <si>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</si>
  <si>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</si>
  <si>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</si>
  <si>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</si>
  <si>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</si>
  <si>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</si>
  <si>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</si>
  <si>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</si>
  <si>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</si>
  <si>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</si>
  <si>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</si>
  <si>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</si>
  <si>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</si>
  <si>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</si>
  <si>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</si>
  <si>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</si>
  <si>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</si>
  <si>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</si>
  <si>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</si>
  <si>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</si>
  <si>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</si>
  <si>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</si>
  <si>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</si>
  <si>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</si>
  <si>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</si>
  <si>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</si>
  <si>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</si>
  <si>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</si>
  <si>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</si>
  <si>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</si>
  <si>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</si>
  <si>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</si>
  <si>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</si>
  <si>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</si>
  <si>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</si>
  <si>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</si>
  <si>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</si>
  <si>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</si>
  <si>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</si>
  <si>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</si>
  <si>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</si>
  <si>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</si>
  <si>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</si>
  <si>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</si>
  <si>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</si>
  <si>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</si>
  <si>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</si>
  <si>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</si>
  <si>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</si>
  <si>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</si>
  <si>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</si>
  <si>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</si>
  <si>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</si>
  <si>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</si>
  <si>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</si>
  <si>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</si>
  <si>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</si>
  <si>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</si>
  <si>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</si>
  <si>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</si>
  <si>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</si>
  <si>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</si>
  <si>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</si>
  <si>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</si>
  <si>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</si>
  <si>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</si>
  <si>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</si>
  <si>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</si>
  <si>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</si>
  <si>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</si>
  <si>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</si>
  <si>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</si>
  <si>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</si>
  <si>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</si>
  <si>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</si>
  <si>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</si>
  <si>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</si>
  <si>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</si>
  <si>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</si>
  <si>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</si>
  <si>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</si>
  <si>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</si>
  <si>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</si>
  <si>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</si>
  <si>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</si>
  <si>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</si>
  <si>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</si>
  <si>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</si>
  <si>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</si>
  <si>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</si>
  <si>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</si>
  <si>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</si>
  <si>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</si>
  <si>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</si>
  <si>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</si>
  <si>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</si>
  <si>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</si>
  <si>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</si>
  <si>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</si>
  <si>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</si>
  <si>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</si>
  <si>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</si>
  <si>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</si>
  <si>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</si>
  <si>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</si>
  <si>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</si>
  <si>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</si>
  <si>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</si>
  <si>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</si>
  <si>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</si>
  <si>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</si>
  <si>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</si>
  <si>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</si>
  <si>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</si>
  <si>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</si>
  <si>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</si>
  <si>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</si>
  <si>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</si>
  <si>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</si>
  <si>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</si>
  <si>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</si>
  <si>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</si>
  <si>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</si>
  <si>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</si>
  <si>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</si>
  <si>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</si>
  <si>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</si>
  <si>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</si>
  <si>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</si>
  <si>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</si>
  <si>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</si>
  <si>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</si>
  <si>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</si>
  <si>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</si>
  <si>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</si>
  <si>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</si>
  <si>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</si>
  <si>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</si>
  <si>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</si>
  <si>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</si>
  <si>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</si>
  <si>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</si>
  <si>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</si>
  <si>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</si>
  <si>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</si>
  <si>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</si>
  <si>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</si>
  <si>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</si>
  <si>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</si>
  <si>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</si>
  <si>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</si>
  <si>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</si>
  <si>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</si>
  <si>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</si>
  <si>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</si>
  <si>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</si>
  <si>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</si>
  <si>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</si>
  <si>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</si>
  <si>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</si>
  <si>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</si>
  <si>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</si>
  <si>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</si>
  <si>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</si>
  <si>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</si>
  <si>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</si>
  <si>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</si>
  <si>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</si>
  <si>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</si>
  <si>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</si>
  <si>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</si>
  <si>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</si>
  <si>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</si>
  <si>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</si>
  <si>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</si>
  <si>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</si>
  <si>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</si>
  <si>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</si>
  <si>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</si>
  <si>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</si>
  <si>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</si>
  <si>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</si>
  <si>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</si>
  <si>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</si>
  <si>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</si>
  <si>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</si>
  <si>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</si>
  <si>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</si>
  <si>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</si>
  <si>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</si>
  <si>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</si>
  <si>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</si>
  <si>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</si>
  <si>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</si>
  <si>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</si>
  <si>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</si>
  <si>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</si>
  <si>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</si>
  <si>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</si>
  <si>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</si>
  <si>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</si>
  <si>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</si>
  <si>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</si>
  <si>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</si>
  <si>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</si>
  <si>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</si>
  <si>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</si>
  <si>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</si>
  <si>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</si>
  <si>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</si>
  <si>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</si>
  <si>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</si>
  <si>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</si>
  <si>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</si>
  <si>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</si>
  <si>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</si>
  <si>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</si>
  <si>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</si>
  <si>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</si>
  <si>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</si>
  <si>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</si>
  <si>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</si>
  <si>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</si>
  <si>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</si>
  <si>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</si>
  <si>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</si>
  <si>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</si>
  <si>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</si>
  <si>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</si>
  <si>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</si>
  <si>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</si>
  <si>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</si>
  <si>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</si>
  <si>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</si>
  <si>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</si>
  <si>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</si>
  <si>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</si>
  <si>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</si>
  <si>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</si>
  <si>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</si>
  <si>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</si>
  <si>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</si>
  <si>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</si>
  <si>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</si>
  <si>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</si>
  <si>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</si>
  <si>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</si>
  <si>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</si>
  <si>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</si>
  <si>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</si>
  <si>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</si>
  <si>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</si>
  <si>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</si>
  <si>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</si>
  <si>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</si>
  <si>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</si>
  <si>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</si>
  <si>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</si>
  <si>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</si>
  <si>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</si>
  <si>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</si>
  <si>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</si>
  <si>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</si>
  <si>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</si>
  <si>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</si>
  <si>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</si>
  <si>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</si>
  <si>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</si>
  <si>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</si>
  <si>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</si>
  <si>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</si>
  <si>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</si>
  <si>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</si>
  <si>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</si>
  <si>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</si>
  <si>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</si>
  <si>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</si>
  <si>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</si>
  <si>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</si>
  <si>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</si>
  <si>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</si>
  <si>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</si>
  <si>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</si>
  <si>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</si>
  <si>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</si>
  <si>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</si>
  <si>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</si>
  <si>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</si>
  <si>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</si>
  <si>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</si>
  <si>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</si>
  <si>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</si>
  <si>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</si>
  <si>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</si>
  <si>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</si>
  <si>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</si>
  <si>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</si>
  <si>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</si>
  <si>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</si>
  <si>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</si>
  <si>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</si>
  <si>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</si>
  <si>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</si>
  <si>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</si>
  <si>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</si>
  <si>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</si>
  <si>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</si>
  <si>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</si>
  <si>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</si>
  <si>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</si>
  <si>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</si>
  <si>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</si>
  <si>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</si>
  <si>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</si>
  <si>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</si>
  <si>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</si>
  <si>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</si>
  <si>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</si>
  <si>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</si>
  <si>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</si>
  <si>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</si>
  <si>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</si>
  <si>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</si>
  <si>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</si>
  <si>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</si>
  <si>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</si>
  <si>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</si>
  <si>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</si>
  <si>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</si>
  <si>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</si>
  <si>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</si>
  <si>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</si>
  <si>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</si>
  <si>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</si>
  <si>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</si>
  <si>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</si>
  <si>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</si>
  <si>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</si>
  <si>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</si>
  <si>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</si>
  <si>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</si>
  <si>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</si>
  <si>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</si>
  <si>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</si>
  <si>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</si>
  <si>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</si>
  <si>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</si>
  <si>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</si>
  <si>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</si>
  <si>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</si>
  <si>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</si>
  <si>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</si>
  <si>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</si>
  <si>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</si>
  <si>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</si>
  <si>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</si>
  <si>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</si>
  <si>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</si>
  <si>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</si>
  <si>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</si>
  <si>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</si>
  <si>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</si>
  <si>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</si>
  <si>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</si>
  <si>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</si>
  <si>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</si>
  <si>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</si>
  <si>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</si>
  <si>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</si>
  <si>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</si>
  <si>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</si>
  <si>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</si>
  <si>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</si>
  <si>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</si>
  <si>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</si>
  <si>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</si>
  <si>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</si>
  <si>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</si>
  <si>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</si>
  <si>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</si>
  <si>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</si>
  <si>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</si>
  <si>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</si>
  <si>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</si>
  <si>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</si>
  <si>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</si>
  <si>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</si>
  <si>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</si>
  <si>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</si>
  <si>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</si>
  <si>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</si>
  <si>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</si>
  <si>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</si>
  <si>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</si>
  <si>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</si>
  <si>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</si>
  <si>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</si>
  <si>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</si>
  <si>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</si>
  <si>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</si>
  <si>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</si>
  <si>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</si>
  <si>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</si>
  <si>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</si>
  <si>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</si>
  <si>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</si>
  <si>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</si>
  <si>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</si>
  <si>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</si>
  <si>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</si>
  <si>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</si>
  <si>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</si>
  <si>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</si>
  <si>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</si>
  <si>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</si>
  <si>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</si>
  <si>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</si>
  <si>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</si>
  <si>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</si>
  <si>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</si>
  <si>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</si>
  <si>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</si>
  <si>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</si>
  <si>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</si>
  <si>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</si>
  <si>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</si>
  <si>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</si>
  <si>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</si>
  <si>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</si>
  <si>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</si>
  <si>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</si>
  <si>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</si>
  <si>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</si>
  <si>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</si>
  <si>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</si>
  <si>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</si>
  <si>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</si>
  <si>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</si>
  <si>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</si>
  <si>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</si>
  <si>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</si>
  <si>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</si>
  <si>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</si>
  <si>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</si>
  <si>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</si>
  <si>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</si>
  <si>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</si>
  <si>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</si>
  <si>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</si>
  <si>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</si>
  <si>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</si>
  <si>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</si>
  <si>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</si>
  <si>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</si>
  <si>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</si>
  <si>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</si>
  <si>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</si>
  <si>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</si>
  <si>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</si>
  <si>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</si>
  <si>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</si>
  <si>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</si>
  <si>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</si>
  <si>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</si>
  <si>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</si>
  <si>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</si>
  <si>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</si>
  <si>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</si>
  <si>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</si>
  <si>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</si>
  <si>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</si>
  <si>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</si>
  <si>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</si>
  <si>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</si>
  <si>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</si>
  <si>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</si>
  <si>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</si>
  <si>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</si>
  <si>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</si>
  <si>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</si>
  <si>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</si>
  <si>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</si>
  <si>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</si>
  <si>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</si>
  <si>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</si>
  <si>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</si>
  <si>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</si>
  <si>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</si>
  <si>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</si>
  <si>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</si>
  <si>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</si>
  <si>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</si>
  <si>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</si>
  <si>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</si>
  <si>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</si>
  <si>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</si>
  <si>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</si>
  <si>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</si>
  <si>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</si>
  <si>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</si>
  <si>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</si>
  <si>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</si>
  <si>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</si>
  <si>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</si>
  <si>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</si>
  <si>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</si>
  <si>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</si>
  <si>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</si>
  <si>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</si>
  <si>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</si>
  <si>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</si>
  <si>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</si>
  <si>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</si>
  <si>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</si>
  <si>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</si>
  <si>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</si>
  <si>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</si>
  <si>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</si>
  <si>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</si>
  <si>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</si>
  <si>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</si>
  <si>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</si>
  <si>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</si>
  <si>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</si>
  <si>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</si>
  <si>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</si>
  <si>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</si>
  <si>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</si>
  <si>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</si>
  <si>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</si>
  <si>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</si>
  <si>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</si>
  <si>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</si>
  <si>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</si>
  <si>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</si>
  <si>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</si>
  <si>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</si>
  <si>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</si>
  <si>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</si>
  <si>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</si>
  <si>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</si>
  <si>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</si>
  <si>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</si>
  <si>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</si>
  <si>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</si>
  <si>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</si>
  <si>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</si>
  <si>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</si>
  <si>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</si>
  <si>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</si>
  <si>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</si>
  <si>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</si>
  <si>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</si>
  <si>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</si>
  <si>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</si>
  <si>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</si>
  <si>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</si>
  <si>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</si>
  <si>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</si>
  <si>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</si>
  <si>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</si>
  <si>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</si>
  <si>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</si>
  <si>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</si>
  <si>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</si>
  <si>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</si>
  <si>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</si>
  <si>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</si>
  <si>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</si>
  <si>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</si>
  <si>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</si>
  <si>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</si>
  <si>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</si>
  <si>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</si>
  <si>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</si>
  <si>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</si>
  <si>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</si>
  <si>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</si>
  <si>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</si>
  <si>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</si>
  <si>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</si>
  <si>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</si>
  <si>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</si>
  <si>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</si>
  <si>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</si>
  <si>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</si>
  <si>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</si>
  <si>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</si>
  <si>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</si>
  <si>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</si>
  <si>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</si>
  <si>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</si>
  <si>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</si>
  <si>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</si>
  <si>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</si>
  <si>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</si>
  <si>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</si>
  <si>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</si>
  <si>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</si>
  <si>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</si>
  <si>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</si>
  <si>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</si>
  <si>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</si>
  <si>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</si>
  <si>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</si>
  <si>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</si>
  <si>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</si>
  <si>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</si>
  <si>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</si>
  <si>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</si>
  <si>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</si>
  <si>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</si>
  <si>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</si>
  <si>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</si>
  <si>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</si>
  <si>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</si>
  <si>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</si>
  <si>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</si>
  <si>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</si>
  <si>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</si>
  <si>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</si>
  <si>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</si>
  <si>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</si>
  <si>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</si>
  <si>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</si>
  <si>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</si>
  <si>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</si>
  <si>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</si>
  <si>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</si>
  <si>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</si>
  <si>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</si>
  <si>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</si>
  <si>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</si>
  <si>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</si>
  <si>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</si>
  <si>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</si>
  <si>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</si>
  <si>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</si>
  <si>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</si>
  <si>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</si>
  <si>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</si>
  <si>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</si>
  <si>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</si>
  <si>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</si>
  <si>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</si>
  <si>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</si>
  <si>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</si>
  <si>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</si>
  <si>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</si>
  <si>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</si>
  <si>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</si>
  <si>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</si>
  <si>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</si>
  <si>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</si>
  <si>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</si>
  <si>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</si>
  <si>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</si>
  <si>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</si>
  <si>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</si>
  <si>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</si>
  <si>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</si>
  <si>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</si>
  <si>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</si>
  <si>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</si>
  <si>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</si>
  <si>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</si>
  <si>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</si>
  <si>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</si>
  <si>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</si>
  <si>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</si>
  <si>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</si>
  <si>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</si>
  <si>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</si>
  <si>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</si>
  <si>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</si>
  <si>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</si>
  <si>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</si>
  <si>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</si>
  <si>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</si>
  <si>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</si>
  <si>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</si>
  <si>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</si>
  <si>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</si>
  <si>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</si>
  <si>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</si>
  <si>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</si>
  <si>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</si>
  <si>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</si>
  <si>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</si>
  <si>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</si>
  <si>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</si>
  <si>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</si>
  <si>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</si>
  <si>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</si>
  <si>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</si>
  <si>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</si>
  <si>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</si>
  <si>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</si>
  <si>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</si>
  <si>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</si>
  <si>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</si>
  <si>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</si>
  <si>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</si>
  <si>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</si>
  <si>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</si>
  <si>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</si>
  <si>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</si>
  <si>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</si>
  <si>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</si>
  <si>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</si>
  <si>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</si>
  <si>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</si>
  <si>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</si>
  <si>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</si>
  <si>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</si>
  <si>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</si>
  <si>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</si>
  <si>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</si>
  <si>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</si>
  <si>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</si>
  <si>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</si>
  <si>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</si>
  <si>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</si>
  <si>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</si>
  <si>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</si>
  <si>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</si>
  <si>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</si>
  <si>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</si>
  <si>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</si>
  <si>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</si>
  <si>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</si>
  <si>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</si>
  <si>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</si>
  <si>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</si>
  <si>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</si>
  <si>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</si>
  <si>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</si>
  <si>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</si>
  <si>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</si>
  <si>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</si>
  <si>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</si>
  <si>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</si>
  <si>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</si>
  <si>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</si>
  <si>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</si>
  <si>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</si>
  <si>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</si>
  <si>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</si>
  <si>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</si>
  <si>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</si>
  <si>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</si>
  <si>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</si>
  <si>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</si>
  <si>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</si>
  <si>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</si>
  <si>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</si>
  <si>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</si>
  <si>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</si>
  <si>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</si>
  <si>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</si>
  <si>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</si>
  <si>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</si>
  <si>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</si>
  <si>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</si>
  <si>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</si>
  <si>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</si>
  <si>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</si>
  <si>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</si>
  <si>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</si>
  <si>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</si>
  <si>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</si>
  <si>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</si>
  <si>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</si>
  <si>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</si>
  <si>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</si>
  <si>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</si>
  <si>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</si>
  <si>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</si>
  <si>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</si>
  <si>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</si>
  <si>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</si>
  <si>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</si>
  <si>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</si>
  <si>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</si>
  <si>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</si>
  <si>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</si>
  <si>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</si>
  <si>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</si>
  <si>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</si>
  <si>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</si>
  <si>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</si>
  <si>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</si>
  <si>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</si>
  <si>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</si>
  <si>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</si>
  <si>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</si>
  <si>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</si>
  <si>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</si>
  <si>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</si>
  <si>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</si>
  <si>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</si>
  <si>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</si>
  <si>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</si>
  <si>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</si>
  <si>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</si>
  <si>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</si>
  <si>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</si>
  <si>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</si>
  <si>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</si>
  <si>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</si>
  <si>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</si>
  <si>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</si>
  <si>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</si>
  <si>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</si>
  <si>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</si>
  <si>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</si>
  <si>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</si>
  <si>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</si>
  <si>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</si>
  <si>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</si>
  <si>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</si>
  <si>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</si>
  <si>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</si>
  <si>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</si>
  <si>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</si>
  <si>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</si>
  <si>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</si>
  <si>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</si>
  <si>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</si>
  <si>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</si>
  <si>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</si>
  <si>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</si>
  <si>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</si>
  <si>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</si>
  <si>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</si>
  <si>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</si>
  <si>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</si>
  <si>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</si>
  <si>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</si>
  <si>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</si>
  <si>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</si>
  <si>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</si>
  <si>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</si>
  <si>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</si>
  <si>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</si>
  <si>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</si>
  <si>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</si>
  <si>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</si>
  <si>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</si>
  <si>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</si>
  <si>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</si>
  <si>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</si>
  <si>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</si>
  <si>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</si>
  <si>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</si>
  <si>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</si>
  <si>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</si>
  <si>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</si>
  <si>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</si>
  <si>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</si>
  <si>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</si>
  <si>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</si>
  <si>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</si>
  <si>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</si>
  <si>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</si>
  <si>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</si>
  <si>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</si>
  <si>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</si>
  <si>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</si>
  <si>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</si>
  <si>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</si>
  <si>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</si>
  <si>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</si>
  <si>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</si>
  <si>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</si>
  <si>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</si>
  <si>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</si>
  <si>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</si>
  <si>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</si>
  <si>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</si>
  <si>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</si>
  <si>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</si>
  <si>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</si>
  <si>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</si>
  <si>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</si>
  <si>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</si>
  <si>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</si>
  <si>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</si>
  <si>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</si>
  <si>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</si>
  <si>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</si>
  <si>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</si>
  <si>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</si>
  <si>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</si>
  <si>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</si>
  <si>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</si>
  <si>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</si>
  <si>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</si>
  <si>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</si>
  <si>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</si>
  <si>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</si>
  <si>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</si>
  <si>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</si>
  <si>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</si>
  <si>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</si>
  <si>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</si>
  <si>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</si>
  <si>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</si>
  <si>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</si>
  <si>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</si>
  <si>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</si>
  <si>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</si>
  <si>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</si>
  <si>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</si>
  <si>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</si>
  <si>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</si>
  <si>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</si>
  <si>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</si>
  <si>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</si>
  <si>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</si>
  <si>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</si>
  <si>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</si>
  <si>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</si>
  <si>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</si>
  <si>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</si>
  <si>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</si>
  <si>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</si>
  <si>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</si>
  <si>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</si>
  <si>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</si>
  <si>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</si>
  <si>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</si>
  <si>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</si>
  <si>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</si>
  <si>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</si>
  <si>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</si>
  <si>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</si>
  <si>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</si>
  <si>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</si>
  <si>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</si>
  <si>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</si>
  <si>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</si>
  <si>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</si>
  <si>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</si>
  <si>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</si>
  <si>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</si>
  <si>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</si>
  <si>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</si>
  <si>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</si>
  <si>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</si>
  <si>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</si>
  <si>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</si>
  <si>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</si>
  <si>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</si>
  <si>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</si>
  <si>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</si>
  <si>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</si>
  <si>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</si>
  <si>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</si>
  <si>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</si>
  <si>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</si>
  <si>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</si>
  <si>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</si>
  <si>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</si>
  <si>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</si>
  <si>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</si>
  <si>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</si>
  <si>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</si>
  <si>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</si>
  <si>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</si>
  <si>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</si>
  <si>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</si>
  <si>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</si>
  <si>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</si>
  <si>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</si>
  <si>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</si>
  <si>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</si>
  <si>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</si>
  <si>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</si>
  <si>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</si>
  <si>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</si>
  <si>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</si>
  <si>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</si>
  <si>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</si>
  <si>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</si>
  <si>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</si>
  <si>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</si>
  <si>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</si>
  <si>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</si>
  <si>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</si>
  <si>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</si>
  <si>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</si>
  <si>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</si>
  <si>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</si>
  <si>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</si>
  <si>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</si>
  <si>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</si>
  <si>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</si>
  <si>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</si>
  <si>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</si>
  <si>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</si>
  <si>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</si>
  <si>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</si>
  <si>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</si>
  <si>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</si>
  <si>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</si>
  <si>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</si>
  <si>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</si>
  <si>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</si>
  <si>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</si>
  <si>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</si>
  <si>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</si>
  <si>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</si>
  <si>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</si>
  <si>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</si>
  <si>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</si>
  <si>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</si>
  <si>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</si>
  <si>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</si>
  <si>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</si>
  <si>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</si>
  <si>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</si>
  <si>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</si>
  <si>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</si>
  <si>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</si>
  <si>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</si>
  <si>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</si>
  <si>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</si>
  <si>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</si>
  <si>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</si>
  <si>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</si>
  <si>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</si>
  <si>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</si>
  <si>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</si>
  <si>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</si>
  <si>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</si>
  <si>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</si>
  <si>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</si>
  <si>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</si>
  <si>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</si>
  <si>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</si>
  <si>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</si>
  <si>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</si>
  <si>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</si>
  <si>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</si>
  <si>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</si>
  <si>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</si>
  <si>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</si>
  <si>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</si>
  <si>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</si>
  <si>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</si>
  <si>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</si>
  <si>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</si>
  <si>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</si>
  <si>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</si>
  <si>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</si>
  <si>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</si>
  <si>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</si>
  <si>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</si>
  <si>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</si>
  <si>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</si>
  <si>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</si>
  <si>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</si>
  <si>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</si>
  <si>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</si>
  <si>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</si>
  <si>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</si>
  <si>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</si>
  <si>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</si>
  <si>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</si>
  <si>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</si>
  <si>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</si>
  <si>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</si>
  <si>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</si>
  <si>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</si>
  <si>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</si>
  <si>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</si>
  <si>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</si>
  <si>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</si>
  <si>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</si>
  <si>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</si>
  <si>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</si>
  <si>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</si>
  <si>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</si>
  <si>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</si>
  <si>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</si>
  <si>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</si>
  <si>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</si>
  <si>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</si>
  <si>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</si>
  <si>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</si>
  <si>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</si>
  <si>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</si>
  <si>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</si>
  <si>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</si>
  <si>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</si>
  <si>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</si>
  <si>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</si>
  <si>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</si>
  <si>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</si>
  <si>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</si>
  <si>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</si>
  <si>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</si>
  <si>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</si>
  <si>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</si>
  <si>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</si>
  <si>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</si>
  <si>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</si>
  <si>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</si>
  <si>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</si>
  <si>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</si>
  <si>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</si>
  <si>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</si>
  <si>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</si>
  <si>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</si>
  <si>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</si>
  <si>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</si>
  <si>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</si>
  <si>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</si>
  <si>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</si>
  <si>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</si>
  <si>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</si>
  <si>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</si>
  <si>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</si>
  <si>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</si>
  <si>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</si>
  <si>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</si>
  <si>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</si>
  <si>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</si>
  <si>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</si>
  <si>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</si>
  <si>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</si>
  <si>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</si>
  <si>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</si>
  <si>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</si>
  <si>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</si>
  <si>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</si>
  <si>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</si>
  <si>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</si>
  <si>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</si>
  <si>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</si>
  <si>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</si>
  <si>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</si>
  <si>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</si>
  <si>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</si>
  <si>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</si>
  <si>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</si>
  <si>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</si>
  <si>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</si>
  <si>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</si>
  <si>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</si>
  <si>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</si>
  <si>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</si>
  <si>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</si>
  <si>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</si>
  <si>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</si>
  <si>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</si>
  <si>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</si>
  <si>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</si>
  <si>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</si>
  <si>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</si>
  <si>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</si>
  <si>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</si>
  <si>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</si>
  <si>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</si>
  <si>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</si>
  <si>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</si>
  <si>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</si>
  <si>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</si>
  <si>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</si>
  <si>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</si>
  <si>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</si>
  <si>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</si>
  <si>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</si>
  <si>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</si>
  <si>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</si>
  <si>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</si>
  <si>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</si>
  <si>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</si>
  <si>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</si>
  <si>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</si>
  <si>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</si>
  <si>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</si>
  <si>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</si>
  <si>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</si>
  <si>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</si>
  <si>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</si>
  <si>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</si>
  <si>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</si>
  <si>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</si>
  <si>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</si>
  <si>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</si>
  <si>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</si>
  <si>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</si>
  <si>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</si>
  <si>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</si>
  <si>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</si>
  <si>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</si>
  <si>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</si>
  <si>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</si>
  <si>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</si>
  <si>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</si>
  <si>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</si>
  <si>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</si>
  <si>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</si>
  <si>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</si>
  <si>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</si>
  <si>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</si>
  <si>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</si>
  <si>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</si>
  <si>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</si>
  <si>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</si>
  <si>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</si>
  <si>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</si>
  <si>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</si>
  <si>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</si>
  <si>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</si>
  <si>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</si>
  <si>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</si>
  <si>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</si>
  <si>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</si>
  <si>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</si>
  <si>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</si>
  <si>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</si>
  <si>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</si>
  <si>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</si>
  <si>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</si>
  <si>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</si>
  <si>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</si>
  <si>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</si>
  <si>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</si>
  <si>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</si>
  <si>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</si>
  <si>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</si>
  <si>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</si>
  <si>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</si>
  <si>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</si>
  <si>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</si>
  <si>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</si>
  <si>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</si>
  <si>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</si>
  <si>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</si>
  <si>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</si>
  <si>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</si>
  <si>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</si>
  <si>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</si>
  <si>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</si>
  <si>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</si>
  <si>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</si>
  <si>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</si>
  <si>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</si>
  <si>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</si>
  <si>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</si>
  <si>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</si>
  <si>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</si>
  <si>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</si>
  <si>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</si>
  <si>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</si>
  <si>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</si>
  <si>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</si>
  <si>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</si>
  <si>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</si>
  <si>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</si>
  <si>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</si>
  <si>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</si>
  <si>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</si>
  <si>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</si>
  <si>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</si>
  <si>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</si>
  <si>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</si>
  <si>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</si>
  <si>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</si>
  <si>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</si>
  <si>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</si>
  <si>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</si>
  <si>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</si>
  <si>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</si>
  <si>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</si>
  <si>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</si>
  <si>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</si>
  <si>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</si>
  <si>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</si>
  <si>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</si>
  <si>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</si>
  <si>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</si>
  <si>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</si>
  <si>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</si>
  <si>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</si>
  <si>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</si>
  <si>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</si>
  <si>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</si>
  <si>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</si>
  <si>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</si>
  <si>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</si>
  <si>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</si>
  <si>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</si>
  <si>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</si>
  <si>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</si>
  <si>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</si>
  <si>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</si>
  <si>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</si>
  <si>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</si>
  <si>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</si>
  <si>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</si>
  <si>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</si>
  <si>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</si>
  <si>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</si>
  <si>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</si>
  <si>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</si>
  <si>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</si>
  <si>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</si>
  <si>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</si>
  <si>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</si>
  <si>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</si>
  <si>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</si>
  <si>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</si>
  <si>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</si>
  <si>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</si>
  <si>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</si>
  <si>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</si>
  <si>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</si>
  <si>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</si>
  <si>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</si>
  <si>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</si>
  <si>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</si>
  <si>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</si>
  <si>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</si>
  <si>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</si>
  <si>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</si>
  <si>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</si>
  <si>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</si>
  <si>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</si>
  <si>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</si>
  <si>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</si>
  <si>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</si>
  <si>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</si>
  <si>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</si>
  <si>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</si>
  <si>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</si>
  <si>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</si>
  <si>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</si>
  <si>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</si>
  <si>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</si>
  <si>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</si>
  <si>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</si>
  <si>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</si>
  <si>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</si>
  <si>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</si>
  <si>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</si>
  <si>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</si>
  <si>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</si>
  <si>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</si>
  <si>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</si>
  <si>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</si>
  <si>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</si>
  <si>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</si>
  <si>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</si>
  <si>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</si>
  <si>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</si>
  <si>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</si>
  <si>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</si>
  <si>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</si>
  <si>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</si>
  <si>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</si>
  <si>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</si>
  <si>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</si>
  <si>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</si>
  <si>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</si>
  <si>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</si>
  <si>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</si>
  <si>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</si>
  <si>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</si>
  <si>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</si>
  <si>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</si>
  <si>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</si>
  <si>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</si>
  <si>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</si>
  <si>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</si>
  <si>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</si>
  <si>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</si>
  <si>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</si>
  <si>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</si>
  <si>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</si>
  <si>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</si>
  <si>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</si>
  <si>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</si>
  <si>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</si>
  <si>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</si>
  <si>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</si>
  <si>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</si>
  <si>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</si>
  <si>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</si>
  <si>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</si>
  <si>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</si>
  <si>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</si>
  <si>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</si>
  <si>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</si>
  <si>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</si>
  <si>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</si>
  <si>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</si>
  <si>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</si>
  <si>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</si>
  <si>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</si>
  <si>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</si>
  <si>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</si>
  <si>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</si>
  <si>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</si>
  <si>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</si>
  <si>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</si>
  <si>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</si>
  <si>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</si>
  <si>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</si>
  <si>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</si>
  <si>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</si>
  <si>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</si>
  <si>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</si>
  <si>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</si>
  <si>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</si>
  <si>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</si>
  <si>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</si>
  <si>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</si>
  <si>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</si>
  <si>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</si>
  <si>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</si>
  <si>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</si>
  <si>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</si>
  <si>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</si>
  <si>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</si>
  <si>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</si>
  <si>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</si>
  <si>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</si>
  <si>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</si>
  <si>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</si>
  <si>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</si>
  <si>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</si>
  <si>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</si>
  <si>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</si>
  <si>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</si>
  <si>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</si>
  <si>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</si>
  <si>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</si>
  <si>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</si>
  <si>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</si>
  <si>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</si>
  <si>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</si>
  <si>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</si>
  <si>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</si>
  <si>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</si>
  <si>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</si>
  <si>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</si>
  <si>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</si>
  <si>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</si>
  <si>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</si>
  <si>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</si>
  <si>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</si>
  <si>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</si>
  <si>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</si>
  <si>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</si>
  <si>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</si>
  <si>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</si>
  <si>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</si>
  <si>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</si>
  <si>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</si>
  <si>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</si>
  <si>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</si>
  <si>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</si>
  <si>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</si>
  <si>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</si>
  <si>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</si>
  <si>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</si>
  <si>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</si>
  <si>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</si>
  <si>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</si>
  <si>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</si>
  <si>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</si>
  <si>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</si>
  <si>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</si>
  <si>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</si>
  <si>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</si>
  <si>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</si>
  <si>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</si>
  <si>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</si>
  <si>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</si>
  <si>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</si>
  <si>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</si>
  <si>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</si>
  <si>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</si>
  <si>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</si>
  <si>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</si>
  <si>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</si>
  <si>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</si>
  <si>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</si>
  <si>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</si>
  <si>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</si>
  <si>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</si>
  <si>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</si>
  <si>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</si>
  <si>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</si>
  <si>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</si>
  <si>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</si>
  <si>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</si>
  <si>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</si>
  <si>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</si>
  <si>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</si>
  <si>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</si>
  <si>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</si>
  <si>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</si>
  <si>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</si>
  <si>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</si>
  <si>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</si>
  <si>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</si>
  <si>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</si>
  <si>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</si>
  <si>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</si>
  <si>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</si>
  <si>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</si>
  <si>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</si>
  <si>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</si>
  <si>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</si>
  <si>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</si>
  <si>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</si>
  <si>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</si>
  <si>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</si>
  <si>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</si>
  <si>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</si>
  <si>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</si>
  <si>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</si>
  <si>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</si>
  <si>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</si>
  <si>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</si>
  <si>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</si>
  <si>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</si>
  <si>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</si>
  <si>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</si>
  <si>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</si>
  <si>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</si>
  <si>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</si>
  <si>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</si>
  <si>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</si>
  <si>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</si>
  <si>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</si>
  <si>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</si>
  <si>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</si>
  <si>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</si>
  <si>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</si>
  <si>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</si>
  <si>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</si>
  <si>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</si>
  <si>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</si>
  <si>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</si>
  <si>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</si>
  <si>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</si>
  <si>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</si>
  <si>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</si>
  <si>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</si>
  <si>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</si>
  <si>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</si>
  <si>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</si>
  <si>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</si>
  <si>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</si>
  <si>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</si>
  <si>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</si>
  <si>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</si>
  <si>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</si>
  <si>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</si>
  <si>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</si>
  <si>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</si>
  <si>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</si>
  <si>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</si>
  <si>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</si>
  <si>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</si>
  <si>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</si>
  <si>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</si>
  <si>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</si>
  <si>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</si>
  <si>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</si>
  <si>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</si>
  <si>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</si>
  <si>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</si>
  <si>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</si>
  <si>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</si>
  <si>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</si>
  <si>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</si>
  <si>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</si>
  <si>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</si>
  <si>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</si>
  <si>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</si>
  <si>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</si>
  <si>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</si>
  <si>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</si>
  <si>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</si>
  <si>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</si>
  <si>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</si>
  <si>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</si>
  <si>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</si>
  <si>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</si>
  <si>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</si>
  <si>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</si>
  <si>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</si>
  <si>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</si>
  <si>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</si>
  <si>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</si>
  <si>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</si>
  <si>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</si>
  <si>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</si>
  <si>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</si>
  <si>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</si>
  <si>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</si>
  <si>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</si>
  <si>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</si>
  <si>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</si>
  <si>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</si>
  <si>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</si>
  <si>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</si>
  <si>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</si>
  <si>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</si>
  <si>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</si>
  <si>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</si>
  <si>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</si>
  <si>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</si>
  <si>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</si>
  <si>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</si>
  <si>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</si>
  <si>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</si>
  <si>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</si>
  <si>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</si>
  <si>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</si>
  <si>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</si>
  <si>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</si>
  <si>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</si>
  <si>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</si>
  <si>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</si>
  <si>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</si>
  <si>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</si>
  <si>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</si>
  <si>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</si>
  <si>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</si>
  <si>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</si>
  <si>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</si>
  <si>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</si>
  <si>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</si>
  <si>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</si>
  <si>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</si>
  <si>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</si>
  <si>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</si>
  <si>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</si>
  <si>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</si>
  <si>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</si>
  <si>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</si>
  <si>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</si>
  <si>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</si>
  <si>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</si>
  <si>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</si>
  <si>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</si>
  <si>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</si>
  <si>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</si>
  <si>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</si>
  <si>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</si>
  <si>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</si>
  <si>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</si>
  <si>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</si>
  <si>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</si>
  <si>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</si>
  <si>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</si>
  <si>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</si>
  <si>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</si>
  <si>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</si>
  <si>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</si>
  <si>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</si>
  <si>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</si>
  <si>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</si>
  <si>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</si>
  <si>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</si>
  <si>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</si>
  <si>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</si>
  <si>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</si>
  <si>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</si>
  <si>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</si>
  <si>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</si>
  <si>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</si>
  <si>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</si>
  <si>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</si>
  <si>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</si>
  <si>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</si>
  <si>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</si>
  <si>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</si>
  <si>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</si>
  <si>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</si>
  <si>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</si>
  <si>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</si>
  <si>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</si>
  <si>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</si>
  <si>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</si>
  <si>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</si>
  <si>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</si>
  <si>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</si>
  <si>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</si>
  <si>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</si>
  <si>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</si>
  <si>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</si>
  <si>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</si>
  <si>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</si>
  <si>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</si>
  <si>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</si>
  <si>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</si>
  <si>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</si>
  <si>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</si>
  <si>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</si>
  <si>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</si>
  <si>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</si>
  <si>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</si>
  <si>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</si>
  <si>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</si>
  <si>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</si>
  <si>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</si>
  <si>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</si>
  <si>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</si>
  <si>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</si>
  <si>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</si>
  <si>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</si>
  <si>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</si>
  <si>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</si>
  <si>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</si>
  <si>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</si>
  <si>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</si>
  <si>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</si>
  <si>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</si>
  <si>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</si>
  <si>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</si>
  <si>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</si>
  <si>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</si>
  <si>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</si>
  <si>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</si>
  <si>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</si>
  <si>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</si>
  <si>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</si>
  <si>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</si>
  <si>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</si>
  <si>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</si>
  <si>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</si>
  <si>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</si>
  <si>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</si>
  <si>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</si>
  <si>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</si>
  <si>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</si>
  <si>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</si>
  <si>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</si>
  <si>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</si>
  <si>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</si>
  <si>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</si>
  <si>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</si>
  <si>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</si>
  <si>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</si>
  <si>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</si>
  <si>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</si>
  <si>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</si>
  <si>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</si>
  <si>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</si>
  <si>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</si>
  <si>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</si>
  <si>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</si>
  <si>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</si>
  <si>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</si>
  <si>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</si>
  <si>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</si>
  <si>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</si>
  <si>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</si>
  <si>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</si>
  <si>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</si>
  <si>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</si>
  <si>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</si>
  <si>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</si>
  <si>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</si>
  <si>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</si>
  <si>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</si>
  <si>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</si>
  <si>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</si>
  <si>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</si>
  <si>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</si>
  <si>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</si>
  <si>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</si>
  <si>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</si>
  <si>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</si>
  <si>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</si>
  <si>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</si>
  <si>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</si>
  <si>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</si>
  <si>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</si>
  <si>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</si>
  <si>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</si>
  <si>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</si>
  <si>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</si>
  <si>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</si>
  <si>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</si>
  <si>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</si>
  <si>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</si>
  <si>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</si>
  <si>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</si>
  <si>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</si>
  <si>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</si>
  <si>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</si>
  <si>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</si>
  <si>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</si>
  <si>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</si>
  <si>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</si>
  <si>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</si>
  <si>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</si>
  <si>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</si>
  <si>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</si>
  <si>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</si>
  <si>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</si>
  <si>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</si>
  <si>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</si>
  <si>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</si>
  <si>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</si>
  <si>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</si>
  <si>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</si>
  <si>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</si>
  <si>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</si>
  <si>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</si>
  <si>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</si>
  <si>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</si>
  <si>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</si>
  <si>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</si>
  <si>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</si>
  <si>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</si>
  <si>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</si>
  <si>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</si>
  <si>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</si>
  <si>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</si>
  <si>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</si>
  <si>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</si>
  <si>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</si>
  <si>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</si>
  <si>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</si>
  <si>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</si>
  <si>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</si>
  <si>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</si>
  <si>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</si>
  <si>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</si>
  <si>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</si>
  <si>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</si>
  <si>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</si>
  <si>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</si>
  <si>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</si>
  <si>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</si>
  <si>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</si>
  <si>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</si>
  <si>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</si>
  <si>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</si>
  <si>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</si>
  <si>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</si>
  <si>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</si>
  <si>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</si>
  <si>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</si>
  <si>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</si>
  <si>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</si>
  <si>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</si>
  <si>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</si>
  <si>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</si>
  <si>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</si>
  <si>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</si>
  <si>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</si>
  <si>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</si>
  <si>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</si>
  <si>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</si>
  <si>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</si>
  <si>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</si>
  <si>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</si>
  <si>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</si>
  <si>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</si>
  <si>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</si>
  <si>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</si>
  <si>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</si>
  <si>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</si>
  <si>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</si>
  <si>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</si>
  <si>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</si>
  <si>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</si>
  <si>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</si>
  <si>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</si>
  <si>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</si>
  <si>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</si>
  <si>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</si>
  <si>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</si>
  <si>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</si>
  <si>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</si>
  <si>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</si>
  <si>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</si>
  <si>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</si>
  <si>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</si>
  <si>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</si>
  <si>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</si>
  <si>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</si>
  <si>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</si>
  <si>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</si>
  <si>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</si>
  <si>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</si>
  <si>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</si>
  <si>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</si>
  <si>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</si>
  <si>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</si>
  <si>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</si>
  <si>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</si>
  <si>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</si>
  <si>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</si>
  <si>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</si>
  <si>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</si>
  <si>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</si>
  <si>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</si>
  <si>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</si>
  <si>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</si>
  <si>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</si>
  <si>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</si>
  <si>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</si>
  <si>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</si>
  <si>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</si>
  <si>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</si>
  <si>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</si>
  <si>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</si>
  <si>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</si>
  <si>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</si>
  <si>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</si>
  <si>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</si>
  <si>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</si>
  <si>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</si>
  <si>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</si>
  <si>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</si>
  <si>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</si>
  <si>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</si>
  <si>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</si>
  <si>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</si>
  <si>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</si>
  <si>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</si>
  <si>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</si>
  <si>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</si>
  <si>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</si>
  <si>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</si>
  <si>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</si>
  <si>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</si>
  <si>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</si>
  <si>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</si>
  <si>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</si>
  <si>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</si>
  <si>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</si>
  <si>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</si>
  <si>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</si>
  <si>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</si>
  <si>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</si>
  <si>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</si>
  <si>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</si>
  <si>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</si>
  <si>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</si>
  <si>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</si>
  <si>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</si>
  <si>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</si>
  <si>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</si>
  <si>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</si>
  <si>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</si>
  <si>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</si>
  <si>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</si>
  <si>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</si>
  <si>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</si>
  <si>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</si>
  <si>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</si>
  <si>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</si>
  <si>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</si>
  <si>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</si>
  <si>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</si>
  <si>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</si>
  <si>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</si>
  <si>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</si>
  <si>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</si>
  <si>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</si>
  <si>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</si>
  <si>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</si>
  <si>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</si>
  <si>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</si>
  <si>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</si>
  <si>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</si>
  <si>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</si>
  <si>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</si>
  <si>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</si>
  <si>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</si>
  <si>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</si>
  <si>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</si>
  <si>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</si>
  <si>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</si>
  <si>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</si>
  <si>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</si>
  <si>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</si>
  <si>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</si>
  <si>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</si>
  <si>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</si>
  <si>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</si>
  <si>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</si>
  <si>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</si>
  <si>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</si>
  <si>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</si>
  <si>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</si>
  <si>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</si>
  <si>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</si>
  <si>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</si>
  <si>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</si>
  <si>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</si>
  <si>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</si>
  <si>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</si>
  <si>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</si>
  <si>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</si>
  <si>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</si>
  <si>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</si>
  <si>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</si>
  <si>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</si>
  <si>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</si>
  <si>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</si>
  <si>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</si>
  <si>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</si>
  <si>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</si>
  <si>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</si>
  <si>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</si>
  <si>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</si>
  <si>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</si>
  <si>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</si>
  <si>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</si>
  <si>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</si>
  <si>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</si>
  <si>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</si>
  <si>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</si>
  <si>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</si>
  <si>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</si>
  <si>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</si>
  <si>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</si>
  <si>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</si>
  <si>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</si>
  <si>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</si>
  <si>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</si>
  <si>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</si>
  <si>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</si>
  <si>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</si>
  <si>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</si>
  <si>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</si>
  <si>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</si>
  <si>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</si>
  <si>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</si>
  <si>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</si>
  <si>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</si>
  <si>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</si>
  <si>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</si>
  <si>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</si>
  <si>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</si>
  <si>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</si>
  <si>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</si>
  <si>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</si>
  <si>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</si>
  <si>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</si>
  <si>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</si>
  <si>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</si>
  <si>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</si>
  <si>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</si>
  <si>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</si>
  <si>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</si>
  <si>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</si>
  <si>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</si>
  <si>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</si>
  <si>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</si>
  <si>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</si>
  <si>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</si>
  <si>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</si>
  <si>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</si>
  <si>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</si>
  <si>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</si>
  <si>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</si>
  <si>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</si>
  <si>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</si>
  <si>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</si>
  <si>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</si>
  <si>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</si>
  <si>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</si>
  <si>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</si>
  <si>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</si>
  <si>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</si>
  <si>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</si>
  <si>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</si>
  <si>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</si>
  <si>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</si>
  <si>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</si>
  <si>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</si>
  <si>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</si>
  <si>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</si>
  <si>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</si>
  <si>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</si>
  <si>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</si>
  <si>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</si>
  <si>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</si>
  <si>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</si>
  <si>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</si>
  <si>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</si>
  <si>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</si>
  <si>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</si>
  <si>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</si>
  <si>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</si>
  <si>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</si>
  <si>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</si>
  <si>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</si>
  <si>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</si>
  <si>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</si>
  <si>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</si>
  <si>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</si>
  <si>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</si>
  <si>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</si>
  <si>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</si>
  <si>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</si>
  <si>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</si>
  <si>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</si>
  <si>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</si>
  <si>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</si>
  <si>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</si>
  <si>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</si>
  <si>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</si>
  <si>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</si>
  <si>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</si>
  <si>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</si>
  <si>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</si>
  <si>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</si>
  <si>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</si>
  <si>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</si>
  <si>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</si>
  <si>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</si>
  <si>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</si>
  <si>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</si>
  <si>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</si>
  <si>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</si>
  <si>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</si>
  <si>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</si>
  <si>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</si>
  <si>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</si>
  <si>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</si>
  <si>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</si>
  <si>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</si>
  <si>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</si>
  <si>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</si>
  <si>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</si>
  <si>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</si>
  <si>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</si>
  <si>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</si>
  <si>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</si>
  <si>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</si>
  <si>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</si>
  <si>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</si>
  <si>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</si>
  <si>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</si>
  <si>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</si>
  <si>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</si>
  <si>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</si>
  <si>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</si>
  <si>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</si>
  <si>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</si>
  <si>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</si>
  <si>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</si>
  <si>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</si>
  <si>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</si>
  <si>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</si>
  <si>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</si>
  <si>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</si>
  <si>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</si>
  <si>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</si>
  <si>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</si>
  <si>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</si>
  <si>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</si>
  <si>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</si>
  <si>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</si>
  <si>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</si>
  <si>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</si>
  <si>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</si>
  <si>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</si>
  <si>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</si>
  <si>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</si>
  <si>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</si>
  <si>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</si>
  <si>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</si>
  <si>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</si>
  <si>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</si>
  <si>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</si>
  <si>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</si>
  <si>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</si>
  <si>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</si>
  <si>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</si>
  <si>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</si>
  <si>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</si>
  <si>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</si>
  <si>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</si>
  <si>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</si>
  <si>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</si>
  <si>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</si>
  <si>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</si>
  <si>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</si>
  <si>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</si>
  <si>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</si>
  <si>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</si>
  <si>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</si>
  <si>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</si>
  <si>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</si>
  <si>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</si>
  <si>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</si>
  <si>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</si>
  <si>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</si>
  <si>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</si>
  <si>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</si>
  <si>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</si>
  <si>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</si>
  <si>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</si>
  <si>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</si>
  <si>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</si>
  <si>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</si>
  <si>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</si>
  <si>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</si>
  <si>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</si>
  <si>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</si>
  <si>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</si>
  <si>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</si>
  <si>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</si>
  <si>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</si>
  <si>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</si>
  <si>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</si>
  <si>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</si>
  <si>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</si>
  <si>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</si>
  <si>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</si>
  <si>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</si>
  <si>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</si>
  <si>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</si>
  <si>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</si>
  <si>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</si>
  <si>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</si>
  <si>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</si>
  <si>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</si>
  <si>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</si>
  <si>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</si>
  <si>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</si>
  <si>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</si>
  <si>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</si>
  <si>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</si>
  <si>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</si>
  <si>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</si>
  <si>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</si>
  <si>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</si>
  <si>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</si>
  <si>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</si>
  <si>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</si>
  <si>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</si>
  <si>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</si>
  <si>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</si>
  <si>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</si>
  <si>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</si>
  <si>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</si>
  <si>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</si>
  <si>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</si>
  <si>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</si>
  <si>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</si>
  <si>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</si>
  <si>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</si>
  <si>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</si>
  <si>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</si>
  <si>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</si>
  <si>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</si>
  <si>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</si>
  <si>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</si>
  <si>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</si>
  <si>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</si>
  <si>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</si>
  <si>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</si>
  <si>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</si>
  <si>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</si>
  <si>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</si>
  <si>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</si>
  <si>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</si>
  <si>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</si>
  <si>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</si>
  <si>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</si>
  <si>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</si>
  <si>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</si>
  <si>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</si>
  <si>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</si>
  <si>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</si>
  <si>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</si>
  <si>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</si>
  <si>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</si>
  <si>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</si>
  <si>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</si>
  <si>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</si>
  <si>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</si>
  <si>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</si>
  <si>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</si>
  <si>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</si>
  <si>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</si>
  <si>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</si>
  <si>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</si>
  <si>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</si>
  <si>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</si>
  <si>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</si>
  <si>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</si>
  <si>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</si>
  <si>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</si>
  <si>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</si>
  <si>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</si>
  <si>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</si>
  <si>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</si>
  <si>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</si>
  <si>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</si>
  <si>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</si>
  <si>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</si>
  <si>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</si>
  <si>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</si>
  <si>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</si>
  <si>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</si>
  <si>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</si>
  <si>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</si>
  <si>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</si>
  <si>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</si>
  <si>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</si>
  <si>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</si>
  <si>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</si>
  <si>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</si>
  <si>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</si>
  <si>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</si>
  <si>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</si>
  <si>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</si>
  <si>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</si>
  <si>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</si>
  <si>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</si>
  <si>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</si>
  <si>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</si>
  <si>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</si>
  <si>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</si>
  <si>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</si>
  <si>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</si>
  <si>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</si>
  <si>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</si>
  <si>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</si>
  <si>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</si>
  <si>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</si>
  <si>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</si>
  <si>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</si>
  <si>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</si>
  <si>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</si>
  <si>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</si>
  <si>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</si>
  <si>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</si>
  <si>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</si>
  <si>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</si>
  <si>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</si>
  <si>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</si>
  <si>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</si>
  <si>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</si>
  <si>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</si>
  <si>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</si>
  <si>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</si>
  <si>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</si>
  <si>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</si>
  <si>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</si>
  <si>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</si>
  <si>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</si>
  <si>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</si>
  <si>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</si>
  <si>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</si>
  <si>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</si>
  <si>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</si>
  <si>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</si>
  <si>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</si>
  <si>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</si>
  <si>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</si>
  <si>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</si>
  <si>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</si>
  <si>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</si>
  <si>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</si>
  <si>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</si>
  <si>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</si>
  <si>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</si>
  <si>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</si>
  <si>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</si>
  <si>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</si>
  <si>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</si>
  <si>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</si>
  <si>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</si>
  <si>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</si>
  <si>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</si>
  <si>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</si>
  <si>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</si>
  <si>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</si>
  <si>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</si>
  <si>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</si>
  <si>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</si>
  <si>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</si>
  <si>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</si>
  <si>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</si>
  <si>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</si>
  <si>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</si>
  <si>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</si>
  <si>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</si>
  <si>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</si>
  <si>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</si>
  <si>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</si>
  <si>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</si>
  <si>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</si>
  <si>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</si>
  <si>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</si>
  <si>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</si>
  <si>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</si>
  <si>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</si>
  <si>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</si>
  <si>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</si>
  <si>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</si>
  <si>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</si>
  <si>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</si>
  <si>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</si>
  <si>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</si>
  <si>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</si>
  <si>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</si>
  <si>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</si>
  <si>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</si>
  <si>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</si>
  <si>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</si>
  <si>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</si>
  <si>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</si>
  <si>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</si>
  <si>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</si>
  <si>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</si>
  <si>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</si>
  <si>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</si>
  <si>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</si>
  <si>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</si>
  <si>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</si>
  <si>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</si>
  <si>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</si>
  <si>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</si>
  <si>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</si>
  <si>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</si>
  <si>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</si>
  <si>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</si>
  <si>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</si>
  <si>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</si>
  <si>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</si>
  <si>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</si>
  <si>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</si>
  <si>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</si>
  <si>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</si>
  <si>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</si>
  <si>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</si>
  <si>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</si>
  <si>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</si>
  <si>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</si>
  <si>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</si>
  <si>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</si>
  <si>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</si>
  <si>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</si>
  <si>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</si>
  <si>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</si>
  <si>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</si>
  <si>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</si>
  <si>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</si>
  <si>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</si>
  <si>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</si>
  <si>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</si>
  <si>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</si>
  <si>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</si>
  <si>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</si>
  <si>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</si>
  <si>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</si>
  <si>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</si>
  <si>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</si>
  <si>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</si>
  <si>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</si>
  <si>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</si>
  <si>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</si>
  <si>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</si>
  <si>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</si>
  <si>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</si>
  <si>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</si>
  <si>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</si>
  <si>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</si>
  <si>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</si>
  <si>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</si>
  <si>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</si>
  <si>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</si>
  <si>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</si>
  <si>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</si>
  <si>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</si>
  <si>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</si>
  <si>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</si>
  <si>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</si>
  <si>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</si>
  <si>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</si>
  <si>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</si>
  <si>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</si>
  <si>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</si>
  <si>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</si>
  <si>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</si>
  <si>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</si>
  <si>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</si>
  <si>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</si>
  <si>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</si>
  <si>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</si>
  <si>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</si>
  <si>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</si>
  <si>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</si>
  <si>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</si>
  <si>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</si>
  <si>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</si>
  <si>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</si>
  <si>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</si>
  <si>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</si>
  <si>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</si>
  <si>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</si>
  <si>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</si>
  <si>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</si>
  <si>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</si>
  <si>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</si>
  <si>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</si>
  <si>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</si>
  <si>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</si>
  <si>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</si>
  <si>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</si>
  <si>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</si>
  <si>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</si>
  <si>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</si>
  <si>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</si>
  <si>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</si>
  <si>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</si>
  <si>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</si>
  <si>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</si>
  <si>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</si>
  <si>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</si>
  <si>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</si>
  <si>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</si>
  <si>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</si>
  <si>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</si>
  <si>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</si>
  <si>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</si>
  <si>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</si>
  <si>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</si>
  <si>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</si>
  <si>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</si>
  <si>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</si>
  <si>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</si>
  <si>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</si>
  <si>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</si>
  <si>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</si>
  <si>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</si>
  <si>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</si>
  <si>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</si>
  <si>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</si>
  <si>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</si>
  <si>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</si>
  <si>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</si>
  <si>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</si>
  <si>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</si>
  <si>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</si>
  <si>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</si>
  <si>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</si>
  <si>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</si>
  <si>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</si>
  <si>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</si>
  <si>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</si>
  <si>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</si>
  <si>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</si>
  <si>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</si>
  <si>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</si>
  <si>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</si>
  <si>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</si>
  <si>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</si>
  <si>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</si>
  <si>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</si>
  <si>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</si>
  <si>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</si>
  <si>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</si>
  <si>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</si>
  <si>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</si>
  <si>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</si>
  <si>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</si>
  <si>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</si>
  <si>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</si>
  <si>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</si>
  <si>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</si>
  <si>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</si>
  <si>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</si>
  <si>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</si>
  <si>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</si>
  <si>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</si>
  <si>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</si>
  <si>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</si>
  <si>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</si>
  <si>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</si>
  <si>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</si>
  <si>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</si>
  <si>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</si>
  <si>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</si>
  <si>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</si>
  <si>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</si>
  <si>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</si>
  <si>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</si>
  <si>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</si>
  <si>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</si>
  <si>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</si>
  <si>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</si>
  <si>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</si>
  <si>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</si>
  <si>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</si>
  <si>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</si>
  <si>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</si>
  <si>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</si>
  <si>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</si>
  <si>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</si>
  <si>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</si>
  <si>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</si>
  <si>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</si>
  <si>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</si>
  <si>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</si>
  <si>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</si>
  <si>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</si>
  <si>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</si>
  <si>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</si>
  <si>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</si>
  <si>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</si>
  <si>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</si>
  <si>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</si>
  <si>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</si>
  <si>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</si>
  <si>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</si>
  <si>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</si>
  <si>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</si>
  <si>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</si>
  <si>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</si>
  <si>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</si>
  <si>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</si>
  <si>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</si>
  <si>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</si>
  <si>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</si>
  <si>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</si>
  <si>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</si>
  <si>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</si>
  <si>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</si>
  <si>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</si>
  <si>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</si>
  <si>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</si>
  <si>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</si>
  <si>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</si>
  <si>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</si>
  <si>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</si>
  <si>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</si>
  <si>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</si>
  <si>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</si>
  <si>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</si>
  <si>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</si>
  <si>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</si>
  <si>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</si>
  <si>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</si>
  <si>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</si>
  <si>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</si>
  <si>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</si>
  <si>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</si>
  <si>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</si>
  <si>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</si>
  <si>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</si>
  <si>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</si>
  <si>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</si>
  <si>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</si>
  <si>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</si>
  <si>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</si>
  <si>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</si>
  <si>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</si>
  <si>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</si>
  <si>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</si>
  <si>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</si>
  <si>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</si>
  <si>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</si>
  <si>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</si>
  <si>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</si>
  <si>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</si>
  <si>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</si>
  <si>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</si>
  <si>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</si>
  <si>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</si>
  <si>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</si>
  <si>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</si>
  <si>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</si>
  <si>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</si>
  <si>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</si>
  <si>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</si>
  <si>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</si>
  <si>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</si>
  <si>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</si>
  <si>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</si>
  <si>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</si>
  <si>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</si>
  <si>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</si>
  <si>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</si>
  <si>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</si>
  <si>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</si>
  <si>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</si>
  <si>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</si>
  <si>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</si>
  <si>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</si>
  <si>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</si>
  <si>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</si>
  <si>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</si>
  <si>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</si>
  <si>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</si>
  <si>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</si>
  <si>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</si>
  <si>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</si>
  <si>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</si>
  <si>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</si>
  <si>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</si>
  <si>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</si>
  <si>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</si>
  <si>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</si>
  <si>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</si>
  <si>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</si>
  <si>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</si>
  <si>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</si>
  <si>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</si>
  <si>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</si>
  <si>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</si>
  <si>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</si>
  <si>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</si>
  <si>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</si>
  <si>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</si>
  <si>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</si>
  <si>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</si>
  <si>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</si>
  <si>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</si>
  <si>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</si>
  <si>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</si>
  <si>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</si>
  <si>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</si>
  <si>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</si>
  <si>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</si>
  <si>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</si>
  <si>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</si>
  <si>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</si>
  <si>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</si>
  <si>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</si>
  <si>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</si>
  <si>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</si>
  <si>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</si>
  <si>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</si>
  <si>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</si>
  <si>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</si>
  <si>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</si>
  <si>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</si>
  <si>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</si>
  <si>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</si>
  <si>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</si>
  <si>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</si>
  <si>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</si>
  <si>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</si>
  <si>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</si>
  <si>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</si>
  <si>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</si>
  <si>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</si>
  <si>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</si>
  <si>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</si>
  <si>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</si>
  <si>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</si>
  <si>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</si>
  <si>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</si>
  <si>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</si>
  <si>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</si>
  <si>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</si>
  <si>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</si>
  <si>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</si>
  <si>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</si>
  <si>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</si>
  <si>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</si>
  <si>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</si>
  <si>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</si>
  <si>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</si>
  <si>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</si>
  <si>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</si>
  <si>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</si>
  <si>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</si>
  <si>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</si>
  <si>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</si>
  <si>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</si>
  <si>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</si>
  <si>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</si>
  <si>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</si>
  <si>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</si>
  <si>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</si>
  <si>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</si>
  <si>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</si>
  <si>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</si>
  <si>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</si>
  <si>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</si>
  <si>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</si>
  <si>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</si>
  <si>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</si>
  <si>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</si>
  <si>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</si>
  <si>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</si>
  <si>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</si>
  <si>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</si>
  <si>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</si>
  <si>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</si>
  <si>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</si>
  <si>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</si>
  <si>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</si>
  <si>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</si>
  <si>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</si>
  <si>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</si>
  <si>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</si>
  <si>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</si>
  <si>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</si>
  <si>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</si>
  <si>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</si>
  <si>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</si>
  <si>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</si>
  <si>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</si>
  <si>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</si>
  <si>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</si>
  <si>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</si>
  <si>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</si>
  <si>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</si>
  <si>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</si>
  <si>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</si>
  <si>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</si>
  <si>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</si>
  <si>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</si>
  <si>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</si>
  <si>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</si>
  <si>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</si>
  <si>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</si>
  <si>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</si>
  <si>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</si>
  <si>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</si>
  <si>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</si>
  <si>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</si>
  <si>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</si>
  <si>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</si>
  <si>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</si>
  <si>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</si>
  <si>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</si>
  <si>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</si>
  <si>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</si>
  <si>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</si>
  <si>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</si>
  <si>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</si>
  <si>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</si>
  <si>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</si>
  <si>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</si>
  <si>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</si>
  <si>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</si>
  <si>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</si>
  <si>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</si>
  <si>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</si>
  <si>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</si>
  <si>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</si>
  <si>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</si>
  <si>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</si>
  <si>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</si>
  <si>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</si>
  <si>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</si>
  <si>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</si>
  <si>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</si>
  <si>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</si>
  <si>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</si>
  <si>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</si>
  <si>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</si>
  <si>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</si>
  <si>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</si>
  <si>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</si>
  <si>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</si>
  <si>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</si>
  <si>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</si>
  <si>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</si>
  <si>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</si>
  <si>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</si>
  <si>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</si>
  <si>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</si>
  <si>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</si>
  <si>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</si>
  <si>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</si>
  <si>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</si>
  <si>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</si>
  <si>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</si>
  <si>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</si>
  <si>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</si>
  <si>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</si>
  <si>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</si>
  <si>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</si>
  <si>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</si>
  <si>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</si>
  <si>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</si>
  <si>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</si>
  <si>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</si>
  <si>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</si>
  <si>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</si>
  <si>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</si>
  <si>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</si>
  <si>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</si>
  <si>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</si>
  <si>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</si>
  <si>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</si>
  <si>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</si>
  <si>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</si>
  <si>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</si>
  <si>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</si>
  <si>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</si>
  <si>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</si>
  <si>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</si>
  <si>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</si>
  <si>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</si>
  <si>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</si>
  <si>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</si>
  <si>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</si>
  <si>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</si>
  <si>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</si>
  <si>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</si>
  <si>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</si>
  <si>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</si>
  <si>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</si>
  <si>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</si>
  <si>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</si>
  <si>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</si>
  <si>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</si>
  <si>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</si>
  <si>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</si>
  <si>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</si>
  <si>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</si>
  <si>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</si>
  <si>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</si>
  <si>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</si>
  <si>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</si>
  <si>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</si>
  <si>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</si>
  <si>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</si>
  <si>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</si>
  <si>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</si>
  <si>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</si>
  <si>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</si>
  <si>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</si>
  <si>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</si>
  <si>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</si>
  <si>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</si>
  <si>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</si>
  <si>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</si>
  <si>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</si>
  <si>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</si>
  <si>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</si>
  <si>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</si>
  <si>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</si>
  <si>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</si>
  <si>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</si>
  <si>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</si>
  <si>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</si>
  <si>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</si>
  <si>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</si>
  <si>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</si>
  <si>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</si>
  <si>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</si>
  <si>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</si>
  <si>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</si>
  <si>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</si>
  <si>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</si>
  <si>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</si>
  <si>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</si>
  <si>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</si>
  <si>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</si>
  <si>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</si>
  <si>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</si>
  <si>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</si>
  <si>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</si>
  <si>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</si>
  <si>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</si>
  <si>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</si>
  <si>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</si>
  <si>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</si>
  <si>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</si>
  <si>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</si>
  <si>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</si>
  <si>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</si>
  <si>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</si>
  <si>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</si>
  <si>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</si>
  <si>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</si>
  <si>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</si>
  <si>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</si>
  <si>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</si>
  <si>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</si>
  <si>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</si>
  <si>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</si>
  <si>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</si>
  <si>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</si>
  <si>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</si>
  <si>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</si>
  <si>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</si>
  <si>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</si>
  <si>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</si>
  <si>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</si>
  <si>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</si>
  <si>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</si>
  <si>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</si>
  <si>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</si>
  <si>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</si>
  <si>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</si>
  <si>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</si>
  <si>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</si>
  <si>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</si>
  <si>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</si>
  <si>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</si>
  <si>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</si>
  <si>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</si>
  <si>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</si>
  <si>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</si>
  <si>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</si>
  <si>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</si>
  <si>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</si>
  <si>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</si>
  <si>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</si>
  <si>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</si>
  <si>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</si>
  <si>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</si>
  <si>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</si>
  <si>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</si>
  <si>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</si>
  <si>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</si>
  <si>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</si>
  <si>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</si>
  <si>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</si>
  <si>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</si>
  <si>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</si>
  <si>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</si>
  <si>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</si>
  <si>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</si>
  <si>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</si>
  <si>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</si>
  <si>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</si>
  <si>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</si>
  <si>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</si>
  <si>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</si>
  <si>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</si>
  <si>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</si>
  <si>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</si>
  <si>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</si>
  <si>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</si>
  <si>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</si>
  <si>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</si>
  <si>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</si>
  <si>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</si>
  <si>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</si>
  <si>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</si>
  <si>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</si>
  <si>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</si>
  <si>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</si>
  <si>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</si>
  <si>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</si>
  <si>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</si>
  <si>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</si>
  <si>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</si>
  <si>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</si>
  <si>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</si>
  <si>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</si>
  <si>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</si>
  <si>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</si>
  <si>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</si>
  <si>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</si>
  <si>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</si>
  <si>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</si>
  <si>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</si>
  <si>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</si>
  <si>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</si>
  <si>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</si>
  <si>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</si>
  <si>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</si>
  <si>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</si>
  <si>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</si>
  <si>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</si>
  <si>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</si>
  <si>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</si>
  <si>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</si>
  <si>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</si>
  <si>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</si>
  <si>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</si>
  <si>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</si>
  <si>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</si>
  <si>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</si>
  <si>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</si>
  <si>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</si>
  <si>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</si>
  <si>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</si>
  <si>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</si>
  <si>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</si>
  <si>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</si>
  <si>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</si>
  <si>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</si>
  <si>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</si>
  <si>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</si>
  <si>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</si>
  <si>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</si>
  <si>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</si>
  <si>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</si>
  <si>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</si>
  <si>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</si>
  <si>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</si>
  <si>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</si>
  <si>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</si>
  <si>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</si>
  <si>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</si>
  <si>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</si>
  <si>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</si>
  <si>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</si>
  <si>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</si>
  <si>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</si>
  <si>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</si>
  <si>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</si>
  <si>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</si>
  <si>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</si>
  <si>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</si>
  <si>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</si>
  <si>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</si>
  <si>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</si>
  <si>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</si>
  <si>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</si>
  <si>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</si>
  <si>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</si>
  <si>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</si>
  <si>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</si>
  <si>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</si>
  <si>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</si>
  <si>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</si>
  <si>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</si>
  <si>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</si>
  <si>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</si>
  <si>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</si>
  <si>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</si>
  <si>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</si>
  <si>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</si>
  <si>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</si>
  <si>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</si>
  <si>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</si>
  <si>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</si>
  <si>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</si>
  <si>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</si>
  <si>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</si>
  <si>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</si>
  <si>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</si>
  <si>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</si>
  <si>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</si>
  <si>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</si>
  <si>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</si>
  <si>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</si>
  <si>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</si>
  <si>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</si>
  <si>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</si>
  <si>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</si>
  <si>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</si>
  <si>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</si>
  <si>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</si>
  <si>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</si>
  <si>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</si>
  <si>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</si>
  <si>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</si>
  <si>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</si>
  <si>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</si>
  <si>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</si>
  <si>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</si>
  <si>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</si>
  <si>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</si>
  <si>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</si>
  <si>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</si>
  <si>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</si>
  <si>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</si>
  <si>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</si>
  <si>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</si>
  <si>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</si>
  <si>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</si>
  <si>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</si>
  <si>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</si>
  <si>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</si>
  <si>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</si>
  <si>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</si>
  <si>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</si>
  <si>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</si>
  <si>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</si>
  <si>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</si>
  <si>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</si>
  <si>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</si>
  <si>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</si>
  <si>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</si>
  <si>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</si>
  <si>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</si>
  <si>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</si>
  <si>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</si>
  <si>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</si>
  <si>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</si>
  <si>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</si>
  <si>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</si>
  <si>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</si>
  <si>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</si>
  <si>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</si>
  <si>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</si>
  <si>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</si>
  <si>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</si>
  <si>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</si>
  <si>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</si>
  <si>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</si>
  <si>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</si>
  <si>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</si>
  <si>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</si>
  <si>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</si>
  <si>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</si>
  <si>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</si>
  <si>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</si>
  <si>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</si>
  <si>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</si>
  <si>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</si>
  <si>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</si>
  <si>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</si>
  <si>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</si>
  <si>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</si>
  <si>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</si>
  <si>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</si>
  <si>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</si>
  <si>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</si>
  <si>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</si>
  <si>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</si>
  <si>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</si>
  <si>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</si>
  <si>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</si>
  <si>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</si>
  <si>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</si>
  <si>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</si>
  <si>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</si>
  <si>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</si>
  <si>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</si>
  <si>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</si>
  <si>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</si>
  <si>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</si>
  <si>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</si>
  <si>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</si>
  <si>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</si>
  <si>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</si>
  <si>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</si>
  <si>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</si>
  <si>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</si>
  <si>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</si>
  <si>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</si>
  <si>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</si>
  <si>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</si>
  <si>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</si>
  <si>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</si>
  <si>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</si>
  <si>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</si>
  <si>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</si>
  <si>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</si>
  <si>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</si>
  <si>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</si>
  <si>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</si>
  <si>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</si>
  <si>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</si>
  <si>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</si>
  <si>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</si>
  <si>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</si>
  <si>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</si>
  <si>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</si>
  <si>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</si>
  <si>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</si>
  <si>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</si>
  <si>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</si>
  <si>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</si>
  <si>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</si>
  <si>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</si>
  <si>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</si>
  <si>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</si>
  <si>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</si>
  <si>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</si>
  <si>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</si>
  <si>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</si>
  <si>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</si>
  <si>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</si>
  <si>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</si>
  <si>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</si>
  <si>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</si>
  <si>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</si>
  <si>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</si>
  <si>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</si>
  <si>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</si>
  <si>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</si>
  <si>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</si>
  <si>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</si>
  <si>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</si>
  <si>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</si>
  <si>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</si>
  <si>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</si>
  <si>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</si>
  <si>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</si>
  <si>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</si>
  <si>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</si>
  <si>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</si>
  <si>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</si>
  <si>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</si>
  <si>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</si>
  <si>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</si>
  <si>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</si>
  <si>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</si>
  <si>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</si>
  <si>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</si>
  <si>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</si>
  <si>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</si>
  <si>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</si>
  <si>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</si>
  <si>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</si>
  <si>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</si>
  <si>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</si>
  <si>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</si>
  <si>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</si>
  <si>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</si>
  <si>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</si>
  <si>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</si>
  <si>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</si>
  <si>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</si>
  <si>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</si>
  <si>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</si>
  <si>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</si>
  <si>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</si>
  <si>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</si>
  <si>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</si>
  <si>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</si>
  <si>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</si>
  <si>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</si>
  <si>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</si>
  <si>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</si>
  <si>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</si>
  <si>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</si>
  <si>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</si>
  <si>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</si>
  <si>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</si>
  <si>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</si>
  <si>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</si>
  <si>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</si>
  <si>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</si>
  <si>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</si>
  <si>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</si>
  <si>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</si>
  <si>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</si>
  <si>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</si>
  <si>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</si>
  <si>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</si>
  <si>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</si>
  <si>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</si>
  <si>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</si>
  <si>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</si>
  <si>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</si>
  <si>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</si>
  <si>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</si>
  <si>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</si>
  <si>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</si>
  <si>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</si>
  <si>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</si>
  <si>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</si>
  <si>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</si>
  <si>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</si>
  <si>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</si>
  <si>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</si>
  <si>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</si>
  <si>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</si>
  <si>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</si>
  <si>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</si>
  <si>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</si>
  <si>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</si>
  <si>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</si>
  <si>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</si>
  <si>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</si>
  <si>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</si>
  <si>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</si>
  <si>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</si>
  <si>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</si>
  <si>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</si>
  <si>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</si>
  <si>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</si>
  <si>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</si>
  <si>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</si>
  <si>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</si>
  <si>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</si>
  <si>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</si>
  <si>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</si>
  <si>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</si>
  <si>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</si>
  <si>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</si>
  <si>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</si>
  <si>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</si>
  <si>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</si>
  <si>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</si>
  <si>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</si>
  <si>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</si>
  <si>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</si>
  <si>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</si>
  <si>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</si>
  <si>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</si>
  <si>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</si>
  <si>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</si>
  <si>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</si>
  <si>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</si>
  <si>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</si>
  <si>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</si>
  <si>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</si>
  <si>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</si>
  <si>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</si>
  <si>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</si>
  <si>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</si>
  <si>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</si>
  <si>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</si>
  <si>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</si>
  <si>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</si>
  <si>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</si>
  <si>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</si>
  <si>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</si>
  <si>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</si>
  <si>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</si>
  <si>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</si>
  <si>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</si>
  <si>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</si>
  <si>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</si>
  <si>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</si>
  <si>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</si>
  <si>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</si>
  <si>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</si>
  <si>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</si>
  <si>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</si>
  <si>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</si>
  <si>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</si>
  <si>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</si>
  <si>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</si>
  <si>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</si>
  <si>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</si>
  <si>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</si>
  <si>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</si>
  <si>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</si>
  <si>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</si>
  <si>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</si>
  <si>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</si>
  <si>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</si>
  <si>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</si>
  <si>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</si>
  <si>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</si>
  <si>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</si>
  <si>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</si>
  <si>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</si>
  <si>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</si>
  <si>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</si>
  <si>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</si>
  <si>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</si>
  <si>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</si>
  <si>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</si>
  <si>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</si>
  <si>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</si>
  <si>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</si>
  <si>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</si>
  <si>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</si>
  <si>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</si>
  <si>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</si>
  <si>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</si>
  <si>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</si>
  <si>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</si>
  <si>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</si>
  <si>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</si>
  <si>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</si>
  <si>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</si>
  <si>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</si>
  <si>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</si>
  <si>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</si>
  <si>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</si>
  <si>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</si>
  <si>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</si>
  <si>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</si>
  <si>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</si>
  <si>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</si>
  <si>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</si>
  <si>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</si>
  <si>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</si>
  <si>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</si>
  <si>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</si>
  <si>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</si>
  <si>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</si>
  <si>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</si>
  <si>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</si>
  <si>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</si>
  <si>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</si>
  <si>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</si>
  <si>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</si>
  <si>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</si>
  <si>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</si>
  <si>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</si>
  <si>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</si>
  <si>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</si>
  <si>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</si>
  <si>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</si>
  <si>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</si>
  <si>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</si>
  <si>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</si>
  <si>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</si>
  <si>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</si>
  <si>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</si>
  <si>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</si>
  <si>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</si>
  <si>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</si>
  <si>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</si>
  <si>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</si>
  <si>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</si>
  <si>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</si>
  <si>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</si>
  <si>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</si>
  <si>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</si>
  <si>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</si>
  <si>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</si>
  <si>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</si>
  <si>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</si>
  <si>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</si>
  <si>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</si>
  <si>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</si>
  <si>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</si>
  <si>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</si>
  <si>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</si>
  <si>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</si>
  <si>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</si>
  <si>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</si>
  <si>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</si>
  <si>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</si>
  <si>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</si>
  <si>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</si>
  <si>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</si>
  <si>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</si>
  <si>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</si>
  <si>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</si>
  <si>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</si>
  <si>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</si>
  <si>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</si>
  <si>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</si>
  <si>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</si>
  <si>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</si>
  <si>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</si>
  <si>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</si>
  <si>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</si>
  <si>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</si>
  <si>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</si>
  <si>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</si>
  <si>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</si>
  <si>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</si>
  <si>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</si>
  <si>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</si>
  <si>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</si>
  <si>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</si>
  <si>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</si>
  <si>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</si>
  <si>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</si>
  <si>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</si>
  <si>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</si>
  <si>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</si>
  <si>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</si>
  <si>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</si>
  <si>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</si>
  <si>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</si>
  <si>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</si>
  <si>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</si>
  <si>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</si>
  <si>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</si>
  <si>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</si>
  <si>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</si>
  <si>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</si>
  <si>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</si>
  <si>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</si>
  <si>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</si>
  <si>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</si>
  <si>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</si>
  <si>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</si>
  <si>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</si>
  <si>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</si>
  <si>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</si>
  <si>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</si>
  <si>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</si>
  <si>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</si>
  <si>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</si>
  <si>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</si>
  <si>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</si>
  <si>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</si>
  <si>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</si>
  <si>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</si>
  <si>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</si>
  <si>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</si>
  <si>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</si>
  <si>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</si>
  <si>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</si>
  <si>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</si>
  <si>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</si>
  <si>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</si>
  <si>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</si>
  <si>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</si>
  <si>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</si>
  <si>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</si>
  <si>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</si>
  <si>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</si>
  <si>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</si>
  <si>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</si>
  <si>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</si>
  <si>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</si>
  <si>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</si>
  <si>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</si>
  <si>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</si>
  <si>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</si>
  <si>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</si>
  <si>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</si>
  <si>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</si>
  <si>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</si>
  <si>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</si>
  <si>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</si>
  <si>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</si>
  <si>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</si>
  <si>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</si>
  <si>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</si>
  <si>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</si>
  <si>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</si>
  <si>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</si>
  <si>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</si>
  <si>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</si>
  <si>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</si>
  <si>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</si>
  <si>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</si>
  <si>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</si>
  <si>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</si>
  <si>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</si>
  <si>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</si>
  <si>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</si>
  <si>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</si>
  <si>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</si>
  <si>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</si>
  <si>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</si>
  <si>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</si>
  <si>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</si>
  <si>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</si>
  <si>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</si>
  <si>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</si>
  <si>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</si>
  <si>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</si>
  <si>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</si>
  <si>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</si>
  <si>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</si>
  <si>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</si>
  <si>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</si>
  <si>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</si>
  <si>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</si>
  <si>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</si>
  <si>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</si>
  <si>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</si>
  <si>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</si>
  <si>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</si>
  <si>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</si>
  <si>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</si>
  <si>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</si>
  <si>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</si>
  <si>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</si>
  <si>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</si>
  <si>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</si>
  <si>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</si>
  <si>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</si>
  <si>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</si>
  <si>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</si>
  <si>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</si>
  <si>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</si>
  <si>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</si>
  <si>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</si>
  <si>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</si>
  <si>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</si>
  <si>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</si>
  <si>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</si>
  <si>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</si>
  <si>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</si>
  <si>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</si>
  <si>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</si>
  <si>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</si>
  <si>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</si>
  <si>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</si>
  <si>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</si>
  <si>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</si>
  <si>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</si>
  <si>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</si>
  <si>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</si>
  <si>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</si>
  <si>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</si>
  <si>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</si>
  <si>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</si>
  <si>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</si>
  <si>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</si>
  <si>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</si>
  <si>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</si>
  <si>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</si>
  <si>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</si>
  <si>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</si>
  <si>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</si>
  <si>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</si>
  <si>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</si>
  <si>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</si>
  <si>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</si>
  <si>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</si>
  <si>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</si>
  <si>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</si>
  <si>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</si>
  <si>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</si>
  <si>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</si>
  <si>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</si>
  <si>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</si>
  <si>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</si>
  <si>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</si>
  <si>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</si>
  <si>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</si>
  <si>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</si>
  <si>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</si>
  <si>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</si>
  <si>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</si>
  <si>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</si>
  <si>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</si>
  <si>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</si>
  <si>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</si>
  <si>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</si>
  <si>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</si>
  <si>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</si>
  <si>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</si>
  <si>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</si>
  <si>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</si>
  <si>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</si>
  <si>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</si>
  <si>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</si>
  <si>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</si>
  <si>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</si>
  <si>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</si>
  <si>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</si>
  <si>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</si>
  <si>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</si>
  <si>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</si>
  <si>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</si>
  <si>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</si>
  <si>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</si>
  <si>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</si>
  <si>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</si>
  <si>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</si>
  <si>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</si>
  <si>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</si>
  <si>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</si>
  <si>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</si>
  <si>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</si>
  <si>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</si>
  <si>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</si>
  <si>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</si>
  <si>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</si>
  <si>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</si>
  <si>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</si>
  <si>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</si>
  <si>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</si>
  <si>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</si>
  <si>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</si>
  <si>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</si>
  <si>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</si>
  <si>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</si>
  <si>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</si>
  <si>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</si>
  <si>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</si>
  <si>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</si>
  <si>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</si>
  <si>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</si>
  <si>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</si>
  <si>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</si>
  <si>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</si>
  <si>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</si>
  <si>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</si>
  <si>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</si>
  <si>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</si>
  <si>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</si>
  <si>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</si>
  <si>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</si>
  <si>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</si>
  <si>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</si>
  <si>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</si>
  <si>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</si>
  <si>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</si>
  <si>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</si>
  <si>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</si>
  <si>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</si>
  <si>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</si>
  <si>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</si>
  <si>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</si>
  <si>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</si>
  <si>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</si>
  <si>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</si>
  <si>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</si>
  <si>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</si>
  <si>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</si>
  <si>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</si>
  <si>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</si>
  <si>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</si>
  <si>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</si>
  <si>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</si>
  <si>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</si>
  <si>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</si>
  <si>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</si>
  <si>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</si>
  <si>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</si>
  <si>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</si>
  <si>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</si>
  <si>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</si>
  <si>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</si>
  <si>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</si>
  <si>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</si>
  <si>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</si>
  <si>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</si>
  <si>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</si>
  <si>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</si>
  <si>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</si>
  <si>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</si>
  <si>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</si>
  <si>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</si>
  <si>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</si>
  <si>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</si>
  <si>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</si>
  <si>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</si>
  <si>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</si>
  <si>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</si>
  <si>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</si>
  <si>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</si>
  <si>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</si>
  <si>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</si>
  <si>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</si>
  <si>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</si>
  <si>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</si>
  <si>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</si>
  <si>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</si>
  <si>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</si>
  <si>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</si>
  <si>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</si>
  <si>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</si>
  <si>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</si>
  <si>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</si>
  <si>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</si>
  <si>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</si>
  <si>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</si>
  <si>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</si>
  <si>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</si>
  <si>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</si>
  <si>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</si>
  <si>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</si>
  <si>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</si>
  <si>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</si>
  <si>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</si>
  <si>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</si>
  <si>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</si>
  <si>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</si>
  <si>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</si>
  <si>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</si>
  <si>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</si>
  <si>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</si>
  <si>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</si>
  <si>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</si>
  <si>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</si>
  <si>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</si>
  <si>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</si>
  <si>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</si>
  <si>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</si>
  <si>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</si>
  <si>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</si>
  <si>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</si>
  <si>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</si>
  <si>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</si>
  <si>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</si>
  <si>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</si>
  <si>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</si>
  <si>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</si>
  <si>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</si>
  <si>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</si>
  <si>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</si>
  <si>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</si>
  <si>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</si>
  <si>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</si>
  <si>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</si>
  <si>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</si>
  <si>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</si>
  <si>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</si>
  <si>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</si>
  <si>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</si>
  <si>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</si>
  <si>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</si>
  <si>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</si>
  <si>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</si>
  <si>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</si>
  <si>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</si>
  <si>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</si>
  <si>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</si>
  <si>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</si>
  <si>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</si>
  <si>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</si>
  <si>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</si>
  <si>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</si>
  <si>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</si>
  <si>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</si>
  <si>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</si>
  <si>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</si>
  <si>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</si>
  <si>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</si>
  <si>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</si>
  <si>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</si>
  <si>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</si>
  <si>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</si>
  <si>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</si>
  <si>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</si>
  <si>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</si>
  <si>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</si>
  <si>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</si>
  <si>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</si>
  <si>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</si>
  <si>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</si>
  <si>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</si>
  <si>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</si>
  <si>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</si>
  <si>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</si>
  <si>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</si>
  <si>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</si>
  <si>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</si>
  <si>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</si>
  <si>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</si>
  <si>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</si>
  <si>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</si>
  <si>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</si>
  <si>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</si>
  <si>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</si>
  <si>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</si>
  <si>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</si>
  <si>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</si>
  <si>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</si>
  <si>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</si>
  <si>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</si>
  <si>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</si>
  <si>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</si>
  <si>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</si>
  <si>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</si>
  <si>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</si>
  <si>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</si>
  <si>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</si>
  <si>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</si>
  <si>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</si>
  <si>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</si>
  <si>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</si>
  <si>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</si>
  <si>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</si>
  <si>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</si>
  <si>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</si>
  <si>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</si>
  <si>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</si>
  <si>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</si>
  <si>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</si>
  <si>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</si>
  <si>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</si>
  <si>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</si>
  <si>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</si>
  <si>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</si>
  <si>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</si>
  <si>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</si>
  <si>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</si>
  <si>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</si>
  <si>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</si>
  <si>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</si>
  <si>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</si>
  <si>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</si>
  <si>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</si>
  <si>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</si>
  <si>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</si>
  <si>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</si>
  <si>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</si>
  <si>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</si>
  <si>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</si>
  <si>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</si>
  <si>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</si>
  <si>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</si>
  <si>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</si>
  <si>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</si>
  <si>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</si>
  <si>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</si>
  <si>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</si>
  <si>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</si>
  <si>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</si>
  <si>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</si>
  <si>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</si>
  <si>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</si>
  <si>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</si>
  <si>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</si>
  <si>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</si>
  <si>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</si>
  <si>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</si>
  <si>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</si>
  <si>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</si>
  <si>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</si>
  <si>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</si>
  <si>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</si>
  <si>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</si>
  <si>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</si>
  <si>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</si>
  <si>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</si>
  <si>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</si>
  <si>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</si>
  <si>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</si>
  <si>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</si>
  <si>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</si>
  <si>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</si>
  <si>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</si>
  <si>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</si>
  <si>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</si>
  <si>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</si>
  <si>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</si>
  <si>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</si>
  <si>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</si>
  <si>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</si>
  <si>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</si>
  <si>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</si>
  <si>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</si>
  <si>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</si>
  <si>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</si>
  <si>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</si>
  <si>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</si>
  <si>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</si>
  <si>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</si>
  <si>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</si>
  <si>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</si>
  <si>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</si>
  <si>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</si>
  <si>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</si>
  <si>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</si>
  <si>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</si>
  <si>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</si>
  <si>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</si>
  <si>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</si>
  <si>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</si>
  <si>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</si>
  <si>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</si>
  <si>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</si>
  <si>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</si>
  <si>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</si>
  <si>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</si>
  <si>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</si>
  <si>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</si>
  <si>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</si>
  <si>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</si>
  <si>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</si>
  <si>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</si>
  <si>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</si>
  <si>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</si>
  <si>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</si>
  <si>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</si>
  <si>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</si>
  <si>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</si>
  <si>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</si>
  <si>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</si>
  <si>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</si>
  <si>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</si>
  <si>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</si>
  <si>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</si>
  <si>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</si>
  <si>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</si>
  <si>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</si>
  <si>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</si>
  <si>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</si>
  <si>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</si>
  <si>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</si>
  <si>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</si>
  <si>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</si>
  <si>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</si>
  <si>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</si>
  <si>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</si>
  <si>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</si>
  <si>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</si>
  <si>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</si>
  <si>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</si>
  <si>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</si>
  <si>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</si>
  <si>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</si>
  <si>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</si>
  <si>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</si>
  <si>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</si>
  <si>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</si>
  <si>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</si>
  <si>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</si>
  <si>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</si>
  <si>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</si>
  <si>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</si>
  <si>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</si>
  <si>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</si>
  <si>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</si>
  <si>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</si>
  <si>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</si>
  <si>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</si>
  <si>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</si>
  <si>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</si>
  <si>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</si>
  <si>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</si>
  <si>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</si>
  <si>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</si>
  <si>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</si>
  <si>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</si>
  <si>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</si>
  <si>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</si>
  <si>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</si>
  <si>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</si>
  <si>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</si>
  <si>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</si>
  <si>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</si>
  <si>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</si>
  <si>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</si>
  <si>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</si>
  <si>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</si>
  <si>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</si>
  <si>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</si>
  <si>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</si>
  <si>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</si>
  <si>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</si>
  <si>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</si>
  <si>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</si>
  <si>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</si>
  <si>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</si>
  <si>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</si>
  <si>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</si>
  <si>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</si>
  <si>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</si>
  <si>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</si>
  <si>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</si>
  <si>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</si>
  <si>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</si>
  <si>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</si>
  <si>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</si>
  <si>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</si>
  <si>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</si>
  <si>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</si>
  <si>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</si>
  <si>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</si>
  <si>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</si>
  <si>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</si>
  <si>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</si>
  <si>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</si>
  <si>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</si>
  <si>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</si>
  <si>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</si>
  <si>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</si>
  <si>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</si>
  <si>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</si>
  <si>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</si>
  <si>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</si>
  <si>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</si>
  <si>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</si>
  <si>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</si>
  <si>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</si>
  <si>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</si>
  <si>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</si>
  <si>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</si>
  <si>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</si>
  <si>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</si>
  <si>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</si>
  <si>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</si>
  <si>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</si>
  <si>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</si>
  <si>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</si>
  <si>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</si>
  <si>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</si>
  <si>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</si>
  <si>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</si>
  <si>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</si>
  <si>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</si>
  <si>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</si>
  <si>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</si>
  <si>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</si>
  <si>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</si>
  <si>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</si>
  <si>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</si>
  <si>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</si>
  <si>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</si>
  <si>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</si>
  <si>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</si>
  <si>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</si>
  <si>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</si>
  <si>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</si>
  <si>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</si>
  <si>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</si>
  <si>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</si>
  <si>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</si>
  <si>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</si>
  <si>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</si>
  <si>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</si>
  <si>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</si>
  <si>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</si>
  <si>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</si>
  <si>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</si>
  <si>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</si>
  <si>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</si>
  <si>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</si>
  <si>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</si>
  <si>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</si>
  <si>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</si>
  <si>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</si>
  <si>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</si>
  <si>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</si>
  <si>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</si>
  <si>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</si>
  <si>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</si>
  <si>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</si>
  <si>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</si>
  <si>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</si>
  <si>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</si>
  <si>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</si>
  <si>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</si>
  <si>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</si>
  <si>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</si>
  <si>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</si>
  <si>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</si>
  <si>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</si>
  <si>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</si>
  <si>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</si>
  <si>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</si>
  <si>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</si>
  <si>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</si>
  <si>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</si>
  <si>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</si>
  <si>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</si>
  <si>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</si>
  <si>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</si>
  <si>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</si>
  <si>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</si>
  <si>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</si>
  <si>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</si>
  <si>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</si>
  <si>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</si>
  <si>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</si>
  <si>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</si>
  <si>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</si>
  <si>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</si>
  <si>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</si>
  <si>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</si>
  <si>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</si>
  <si>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</si>
  <si>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</si>
  <si>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</si>
  <si>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</si>
  <si>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</si>
  <si>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</si>
  <si>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</si>
  <si>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</si>
  <si>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</si>
  <si>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</si>
  <si>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</si>
  <si>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</si>
  <si>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</si>
  <si>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</si>
  <si>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</si>
  <si>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</si>
  <si>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</si>
  <si>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</si>
  <si>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</si>
  <si>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</si>
  <si>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</si>
  <si>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</si>
  <si>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</si>
  <si>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</si>
  <si>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</si>
  <si>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</si>
  <si>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</si>
  <si>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</si>
  <si>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</si>
  <si>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</si>
  <si>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</si>
  <si>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</si>
  <si>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</si>
  <si>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</si>
  <si>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</si>
  <si>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</si>
  <si>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</si>
  <si>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</si>
  <si>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</si>
  <si>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</si>
  <si>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</si>
  <si>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</si>
  <si>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</si>
  <si>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</si>
  <si>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</si>
  <si>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</si>
  <si>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</si>
  <si>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</si>
  <si>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</si>
  <si>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</si>
  <si>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</si>
  <si>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</si>
  <si>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</si>
  <si>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</si>
  <si>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</si>
  <si>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</si>
  <si>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</si>
  <si>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</si>
  <si>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</si>
  <si>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</si>
  <si>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</si>
  <si>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</si>
  <si>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</si>
  <si>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</si>
  <si>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</si>
  <si>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</si>
  <si>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</si>
  <si>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</si>
  <si>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</si>
  <si>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</si>
  <si>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</si>
  <si>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</si>
  <si>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</si>
  <si>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</si>
  <si>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</si>
  <si>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</si>
  <si>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</si>
  <si>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</si>
  <si>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</si>
  <si>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</si>
  <si>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</si>
  <si>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</si>
  <si>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</si>
  <si>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</si>
  <si>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</si>
  <si>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</si>
  <si>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</si>
  <si>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</si>
  <si>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</si>
  <si>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</si>
  <si>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</si>
  <si>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</si>
  <si>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</si>
  <si>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</si>
  <si>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</si>
  <si>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</si>
  <si>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</si>
  <si>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</si>
  <si>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</si>
  <si>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</si>
  <si>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</si>
  <si>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</si>
  <si>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</si>
  <si>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</si>
  <si>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</si>
  <si>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</si>
  <si>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</si>
  <si>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</si>
  <si>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</si>
  <si>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</si>
  <si>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</si>
  <si>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</si>
  <si>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</si>
  <si>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</si>
  <si>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</si>
  <si>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</si>
  <si>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</si>
  <si>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</si>
  <si>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</si>
  <si>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</si>
  <si>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</si>
  <si>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</si>
  <si>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</si>
  <si>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</si>
  <si>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</si>
  <si>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</si>
  <si>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</si>
  <si>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</si>
  <si>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</si>
  <si>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</si>
  <si>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</si>
  <si>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</si>
  <si>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</si>
  <si>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</si>
  <si>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</si>
  <si>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</si>
  <si>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</si>
  <si>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</si>
  <si>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</si>
  <si>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</si>
  <si>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</si>
  <si>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</si>
  <si>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</si>
  <si>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</si>
  <si>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</si>
  <si>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</si>
  <si>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</si>
  <si>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</si>
  <si>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</si>
  <si>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</si>
  <si>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</si>
  <si>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</si>
  <si>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</si>
  <si>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</si>
  <si>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</si>
  <si>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</si>
  <si>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</si>
  <si>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</si>
  <si>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</si>
  <si>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</si>
  <si>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</si>
  <si>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</si>
  <si>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</si>
  <si>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</si>
  <si>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</si>
  <si>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</si>
  <si>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</si>
  <si>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</si>
  <si>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</si>
  <si>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</si>
  <si>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</si>
  <si>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</si>
  <si>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</si>
  <si>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</si>
  <si>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</si>
  <si>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</si>
  <si>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</si>
  <si>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</si>
  <si>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</si>
  <si>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</si>
  <si>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</si>
  <si>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</si>
  <si>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</si>
  <si>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</si>
  <si>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</si>
  <si>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</si>
  <si>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</si>
  <si>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</si>
  <si>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</si>
  <si>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</si>
  <si>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</si>
  <si>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</si>
  <si>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</si>
  <si>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</si>
  <si>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</si>
  <si>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</si>
  <si>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</si>
  <si>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</si>
  <si>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</si>
  <si>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</si>
  <si>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</si>
  <si>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</si>
  <si>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</si>
  <si>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</si>
  <si>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</si>
  <si>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</si>
  <si>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</si>
  <si>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</si>
  <si>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</si>
  <si>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</si>
  <si>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</si>
  <si>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</si>
  <si>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</si>
  <si>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</si>
  <si>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</si>
  <si>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</si>
  <si>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</si>
  <si>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</si>
  <si>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</si>
  <si>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</si>
  <si>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</si>
  <si>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</si>
  <si>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</si>
  <si>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</si>
  <si>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</si>
  <si>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</si>
  <si>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</si>
  <si>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</si>
  <si>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</si>
  <si>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</si>
  <si>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</si>
  <si>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</si>
  <si>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</si>
  <si>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</si>
  <si>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</si>
  <si>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</si>
  <si>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</si>
  <si>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</si>
  <si>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</si>
  <si>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</si>
  <si>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</si>
  <si>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</si>
  <si>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</si>
  <si>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</si>
  <si>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</si>
  <si>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</si>
  <si>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</si>
  <si>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</si>
  <si>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</si>
  <si>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</si>
  <si>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</si>
  <si>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</si>
  <si>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</si>
  <si>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</si>
  <si>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</si>
  <si>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</si>
  <si>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</si>
  <si>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</si>
  <si>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</si>
  <si>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</si>
  <si>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</si>
  <si>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</si>
  <si>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</si>
  <si>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</si>
  <si>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</si>
  <si>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</si>
  <si>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</si>
  <si>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</si>
  <si>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</si>
  <si>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</si>
  <si>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</si>
  <si>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</si>
  <si>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</si>
  <si>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</si>
  <si>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</si>
  <si>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</si>
  <si>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</si>
  <si>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</si>
  <si>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</si>
  <si>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</si>
  <si>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</si>
  <si>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</si>
  <si>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</si>
  <si>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</si>
  <si>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</si>
  <si>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</si>
  <si>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</si>
  <si>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</si>
  <si>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</si>
  <si>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</si>
  <si>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</si>
  <si>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</si>
  <si>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</si>
  <si>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</si>
  <si>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</si>
  <si>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</si>
  <si>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</si>
  <si>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</si>
  <si>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</si>
  <si>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</si>
  <si>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</si>
  <si>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</si>
  <si>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</si>
  <si>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</si>
  <si>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</si>
  <si>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</si>
  <si>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</si>
  <si>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</si>
  <si>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</si>
  <si>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</si>
  <si>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</si>
  <si>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</si>
  <si>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</si>
  <si>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</si>
  <si>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</si>
  <si>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</si>
  <si>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</si>
  <si>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</si>
  <si>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</si>
  <si>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</si>
  <si>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</si>
  <si>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</si>
  <si>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</si>
  <si>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</si>
  <si>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</si>
  <si>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</si>
  <si>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</si>
  <si>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</si>
  <si>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</si>
  <si>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</si>
  <si>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</si>
  <si>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</si>
  <si>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</si>
  <si>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</si>
  <si>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</si>
  <si>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</si>
  <si>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</si>
  <si>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</si>
  <si>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</si>
  <si>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</si>
  <si>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</si>
  <si>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</si>
  <si>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</si>
  <si>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</si>
  <si>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</si>
  <si>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</si>
  <si>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</si>
  <si>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</si>
  <si>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</si>
  <si>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</si>
  <si>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</si>
  <si>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</si>
  <si>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</si>
  <si>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</si>
  <si>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</si>
  <si>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</si>
  <si>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</si>
  <si>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</si>
  <si>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</si>
  <si>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</si>
  <si>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</si>
  <si>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</si>
  <si>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</si>
  <si>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</si>
  <si>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</si>
  <si>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</si>
  <si>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</si>
  <si>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</si>
  <si>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</si>
  <si>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</si>
  <si>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</si>
  <si>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</si>
  <si>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</si>
  <si>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</si>
  <si>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</si>
  <si>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</si>
  <si>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</si>
  <si>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</si>
  <si>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</si>
  <si>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</si>
  <si>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</si>
  <si>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</si>
  <si>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</si>
  <si>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</si>
  <si>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</si>
  <si>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</si>
  <si>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</si>
  <si>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</si>
  <si>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</si>
  <si>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</si>
  <si>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</si>
  <si>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</si>
  <si>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</si>
  <si>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</si>
  <si>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</si>
  <si>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</si>
  <si>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</si>
  <si>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</si>
  <si>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</si>
  <si>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</si>
  <si>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</si>
  <si>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</si>
  <si>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</si>
  <si>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</si>
  <si>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</si>
  <si>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</si>
  <si>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</si>
  <si>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</si>
  <si>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</si>
  <si>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</si>
  <si>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</si>
  <si>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</si>
  <si>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</si>
  <si>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</si>
  <si>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</si>
  <si>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</si>
  <si>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</si>
  <si>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</si>
  <si>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</si>
  <si>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</si>
  <si>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</si>
  <si>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</si>
  <si>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</si>
  <si>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</si>
  <si>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</si>
  <si>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</si>
  <si>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</si>
  <si>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</si>
  <si>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</si>
  <si>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</si>
  <si>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</si>
  <si>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</si>
  <si>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</si>
  <si>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</si>
  <si>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</si>
  <si>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</si>
  <si>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</si>
  <si>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</si>
  <si>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</si>
  <si>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</si>
  <si>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</si>
  <si>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</si>
  <si>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</si>
  <si>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</si>
  <si>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</si>
  <si>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</si>
  <si>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</si>
  <si>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</si>
  <si>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</si>
  <si>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</si>
  <si>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</si>
  <si>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</si>
  <si>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</si>
  <si>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</si>
  <si>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</si>
  <si>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</si>
  <si>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</si>
  <si>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</si>
  <si>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</si>
  <si>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</si>
  <si>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</si>
  <si>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</si>
  <si>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</si>
  <si>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</si>
  <si>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</si>
  <si>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</si>
  <si>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</si>
  <si>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</si>
  <si>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</si>
  <si>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</si>
  <si>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</si>
  <si>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</si>
  <si>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</si>
  <si>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</si>
  <si>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</si>
  <si>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</si>
  <si>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</si>
  <si>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</si>
  <si>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</si>
  <si>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</si>
  <si>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</si>
  <si>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</si>
  <si>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</si>
  <si>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</si>
  <si>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</si>
  <si>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</si>
  <si>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</si>
  <si>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</si>
  <si>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</si>
  <si>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</si>
  <si>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</si>
  <si>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</si>
  <si>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</si>
  <si>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</si>
  <si>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</si>
  <si>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</si>
  <si>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</si>
  <si>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</si>
  <si>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</si>
  <si>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</si>
  <si>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</si>
  <si>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</si>
  <si>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</si>
  <si>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</si>
  <si>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</si>
  <si>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</si>
  <si>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</si>
  <si>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</si>
  <si>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</si>
  <si>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</si>
  <si>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</si>
  <si>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</si>
  <si>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</si>
  <si>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</si>
  <si>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</si>
  <si>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</si>
  <si>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</si>
  <si>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</si>
  <si>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</si>
  <si>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</si>
  <si>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</si>
  <si>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</si>
  <si>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</si>
  <si>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</si>
  <si>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</si>
  <si>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</si>
  <si>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</si>
  <si>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</si>
  <si>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</si>
  <si>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</si>
  <si>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</si>
  <si>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</si>
  <si>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</si>
  <si>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</si>
  <si>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</si>
  <si>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</si>
  <si>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</si>
  <si>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</si>
  <si>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</si>
  <si>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</si>
  <si>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</si>
  <si>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</si>
  <si>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</si>
  <si>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</si>
  <si>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</si>
  <si>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</si>
  <si>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</si>
  <si>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</si>
  <si>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</si>
  <si>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</si>
  <si>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</si>
  <si>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</si>
  <si>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</si>
  <si>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</si>
  <si>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</si>
  <si>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</si>
  <si>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</si>
  <si>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</si>
  <si>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</si>
  <si>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</si>
  <si>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</si>
  <si>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</si>
  <si>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</si>
  <si>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</si>
  <si>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</si>
  <si>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</si>
  <si>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</si>
  <si>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</si>
  <si>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</si>
  <si>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</si>
  <si>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</si>
  <si>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</si>
  <si>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</si>
  <si>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</si>
  <si>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</si>
  <si>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</si>
  <si>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</si>
  <si>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</si>
  <si>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</si>
  <si>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</si>
  <si>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</si>
  <si>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</si>
  <si>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</si>
  <si>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</si>
  <si>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</si>
  <si>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</si>
  <si>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</si>
  <si>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</si>
  <si>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</si>
  <si>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</si>
  <si>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</si>
  <si>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</si>
  <si>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</si>
  <si>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</si>
  <si>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</si>
  <si>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</si>
  <si>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</si>
  <si>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</si>
  <si>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</si>
  <si>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</si>
  <si>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</si>
  <si>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</si>
  <si>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</si>
  <si>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</si>
  <si>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</si>
  <si>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</si>
  <si>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</si>
  <si>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</si>
  <si>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</si>
  <si>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</si>
  <si>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</si>
  <si>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</si>
  <si>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</si>
  <si>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</si>
  <si>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</si>
  <si>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</si>
  <si>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</si>
  <si>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</si>
  <si>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</si>
  <si>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</si>
  <si>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</si>
  <si>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</si>
  <si>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</si>
  <si>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</si>
  <si>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</si>
  <si>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</si>
  <si>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</si>
  <si>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</si>
  <si>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</si>
  <si>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</si>
  <si>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</si>
  <si>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</si>
  <si>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</si>
  <si>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</si>
  <si>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</si>
  <si>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</si>
  <si>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</si>
  <si>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</si>
  <si>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</si>
  <si>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</si>
  <si>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</si>
  <si>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</si>
  <si>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</si>
  <si>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</si>
  <si>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</si>
  <si>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</si>
  <si>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</si>
  <si>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</si>
  <si>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</si>
  <si>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</si>
  <si>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</si>
  <si>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</si>
  <si>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</si>
  <si>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</si>
  <si>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</si>
  <si>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</si>
  <si>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</si>
  <si>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</si>
  <si>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</si>
  <si>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</si>
  <si>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</si>
  <si>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</si>
  <si>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</si>
  <si>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</si>
  <si>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</si>
  <si>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</si>
  <si>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</si>
  <si>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</si>
  <si>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</si>
  <si>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</si>
  <si>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</si>
  <si>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</si>
  <si>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</si>
  <si>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</si>
  <si>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</si>
  <si>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</si>
  <si>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</si>
  <si>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</si>
  <si>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</si>
  <si>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</si>
  <si>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</si>
  <si>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</si>
  <si>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</si>
  <si>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</si>
  <si>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</si>
  <si>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</si>
  <si>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</si>
  <si>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</si>
  <si>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</si>
  <si>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</si>
  <si>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</si>
  <si>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</si>
  <si>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</si>
  <si>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</si>
  <si>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</si>
  <si>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</si>
  <si>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</si>
  <si>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</si>
  <si>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</si>
  <si>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</si>
  <si>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</si>
  <si>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</si>
  <si>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</si>
  <si>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</si>
  <si>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</si>
  <si>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</si>
  <si>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</si>
  <si>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</si>
  <si>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</si>
  <si>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</si>
  <si>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</si>
  <si>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</si>
  <si>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</si>
  <si>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</si>
  <si>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</si>
  <si>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</si>
  <si>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</si>
  <si>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</si>
  <si>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</si>
  <si>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</si>
  <si>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</si>
  <si>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</si>
  <si>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</si>
  <si>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</si>
  <si>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</si>
  <si>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</si>
  <si>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</si>
  <si>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</si>
  <si>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</si>
  <si>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</si>
  <si>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</si>
  <si>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</si>
  <si>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</si>
  <si>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</si>
  <si>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</si>
  <si>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</si>
  <si>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</si>
  <si>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</si>
  <si>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</si>
  <si>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</si>
  <si>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</si>
  <si>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</si>
  <si>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</si>
  <si>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</si>
  <si>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</si>
  <si>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</si>
  <si>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</si>
  <si>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</si>
  <si>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</si>
  <si>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</si>
  <si>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</si>
  <si>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</si>
  <si>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</si>
  <si>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</si>
  <si>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</si>
  <si>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</si>
  <si>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</si>
  <si>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</si>
  <si>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</si>
  <si>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</si>
  <si>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</si>
  <si>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</si>
  <si>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</si>
  <si>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</si>
  <si>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</si>
  <si>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</si>
  <si>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</si>
  <si>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</si>
  <si>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</si>
  <si>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</si>
  <si>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</si>
  <si>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</si>
  <si>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</si>
  <si>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</si>
  <si>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</si>
  <si>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</si>
  <si>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</si>
  <si>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</si>
  <si>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</si>
  <si>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</si>
  <si>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</si>
  <si>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</si>
  <si>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</si>
  <si>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</si>
  <si>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</si>
  <si>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</si>
  <si>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</si>
  <si>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</si>
  <si>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</si>
  <si>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</si>
  <si>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</si>
  <si>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</si>
  <si>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</si>
  <si>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</si>
  <si>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</si>
  <si>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</si>
  <si>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</si>
  <si>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</si>
  <si>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</si>
  <si>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</si>
  <si>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</si>
  <si>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</si>
  <si>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</si>
  <si>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</si>
  <si>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</si>
  <si>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</si>
  <si>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</si>
  <si>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</si>
  <si>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</si>
  <si>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</si>
  <si>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</si>
  <si>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</si>
  <si>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</si>
  <si>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</si>
  <si>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</si>
  <si>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</si>
  <si>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</si>
  <si>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</si>
  <si>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</si>
  <si>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</si>
  <si>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</si>
  <si>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</si>
  <si>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</si>
  <si>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</si>
  <si>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</si>
  <si>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</si>
  <si>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</si>
  <si>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</si>
  <si>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</si>
  <si>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</si>
  <si>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</si>
  <si>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</si>
  <si>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</si>
  <si>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</si>
  <si>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</si>
  <si>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</si>
  <si>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</si>
  <si>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</si>
  <si>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</si>
  <si>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</si>
  <si>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</si>
  <si>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</si>
  <si>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</si>
  <si>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</si>
  <si>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</si>
  <si>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</si>
  <si>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</si>
  <si>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</si>
  <si>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</si>
  <si>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</si>
  <si>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</si>
  <si>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</si>
  <si>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</si>
  <si>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</si>
  <si>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</si>
  <si>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</si>
  <si>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</si>
  <si>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</si>
  <si>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</si>
  <si>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</si>
  <si>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</si>
  <si>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</si>
  <si>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</si>
  <si>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</si>
  <si>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</si>
  <si>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</si>
  <si>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</si>
  <si>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</si>
  <si>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</si>
  <si>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</si>
  <si>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</si>
  <si>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</si>
  <si>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</si>
  <si>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</si>
  <si>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</si>
  <si>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</si>
  <si>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</si>
  <si>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</si>
  <si>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</si>
  <si>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</si>
  <si>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</si>
  <si>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</si>
  <si>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</si>
  <si>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</si>
  <si>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</si>
  <si>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</si>
  <si>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</si>
  <si>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</si>
  <si>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</si>
  <si>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</si>
  <si>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</si>
  <si>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</si>
  <si>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</si>
  <si>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</si>
  <si>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</si>
  <si>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</si>
  <si>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</si>
  <si>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</si>
  <si>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</si>
  <si>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</si>
  <si>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</si>
  <si>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</si>
  <si>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</si>
  <si>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</si>
  <si>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</si>
  <si>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</si>
  <si>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</si>
  <si>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</si>
  <si>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</si>
  <si>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</si>
  <si>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</si>
  <si>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</si>
  <si>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</si>
  <si>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</si>
  <si>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</si>
  <si>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</si>
  <si>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</si>
  <si>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</si>
  <si>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</si>
  <si>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</si>
  <si>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</si>
  <si>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</si>
  <si>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</si>
  <si>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</si>
  <si>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</si>
  <si>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</si>
  <si>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</si>
  <si>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</si>
  <si>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</si>
  <si>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</si>
  <si>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</si>
  <si>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</si>
  <si>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</si>
  <si>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</si>
  <si>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</si>
  <si>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</si>
  <si>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</si>
  <si>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</si>
  <si>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</si>
  <si>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</si>
  <si>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</si>
  <si>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</si>
  <si>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</si>
  <si>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</si>
  <si>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</si>
  <si>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</si>
  <si>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</si>
  <si>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</si>
  <si>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</si>
  <si>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</si>
  <si>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</si>
  <si>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</si>
  <si>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</si>
  <si>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</si>
  <si>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</si>
  <si>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</si>
  <si>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</si>
  <si>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</si>
  <si>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</si>
  <si>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</si>
  <si>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</si>
  <si>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</si>
  <si>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</si>
  <si>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</si>
  <si>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</si>
  <si>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</si>
  <si>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</si>
  <si>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</si>
  <si>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</si>
  <si>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</si>
  <si>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</si>
  <si>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</si>
  <si>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</si>
  <si>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</si>
  <si>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</si>
  <si>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</si>
  <si>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</si>
  <si>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</si>
  <si>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</si>
  <si>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</si>
  <si>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</si>
  <si>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</si>
  <si>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</si>
  <si>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</si>
  <si>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</si>
  <si>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</si>
  <si>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</si>
  <si>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</si>
  <si>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</si>
  <si>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</si>
  <si>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</si>
  <si>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</si>
  <si>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</si>
  <si>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</si>
  <si>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</si>
  <si>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</si>
  <si>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</si>
  <si>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</si>
  <si>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</si>
  <si>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</si>
  <si>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</si>
  <si>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</si>
  <si>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</si>
  <si>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</si>
  <si>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</si>
  <si>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</si>
  <si>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</si>
  <si>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</si>
  <si>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</si>
  <si>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</si>
  <si>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</si>
  <si>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</si>
  <si>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</si>
  <si>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</si>
  <si>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</si>
  <si>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</si>
  <si>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</si>
  <si>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</si>
  <si>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</si>
  <si>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</si>
  <si>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</si>
  <si>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</si>
  <si>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</si>
  <si>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</si>
  <si>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</si>
  <si>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</si>
  <si>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</si>
  <si>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</si>
  <si>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</si>
  <si>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</si>
  <si>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</si>
  <si>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</si>
  <si>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</si>
  <si>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</si>
  <si>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</si>
  <si>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</si>
  <si>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</si>
  <si>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</si>
  <si>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</si>
  <si>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</si>
  <si>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</si>
  <si>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</si>
  <si>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</si>
  <si>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</si>
  <si>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</si>
  <si>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</si>
  <si>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</si>
  <si>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</si>
  <si>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</si>
  <si>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</si>
  <si>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</si>
  <si>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</si>
  <si>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</si>
  <si>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</si>
  <si>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</si>
  <si>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</si>
  <si>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</si>
  <si>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</si>
  <si>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</si>
  <si>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</si>
  <si>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</si>
  <si>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</si>
  <si>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</si>
  <si>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</si>
  <si>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</si>
  <si>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</si>
  <si>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</si>
  <si>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</si>
  <si>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</si>
  <si>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</si>
  <si>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</si>
  <si>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</si>
  <si>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</si>
  <si>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</si>
  <si>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</si>
  <si>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</si>
  <si>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</si>
  <si>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</si>
  <si>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</si>
  <si>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</si>
  <si>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</si>
  <si>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</si>
  <si>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</si>
  <si>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</si>
  <si>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</si>
  <si>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</si>
  <si>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</si>
  <si>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</si>
  <si>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</si>
  <si>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</si>
  <si>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</si>
  <si>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</si>
  <si>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</si>
  <si>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</si>
  <si>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</si>
  <si>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</si>
  <si>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</si>
  <si>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</si>
  <si>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</si>
  <si>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</si>
  <si>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</si>
  <si>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</si>
  <si>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</si>
  <si>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</si>
  <si>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</si>
  <si>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</si>
  <si>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</si>
  <si>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</si>
  <si>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</si>
  <si>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</si>
  <si>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</si>
  <si>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</si>
  <si>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</si>
  <si>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</si>
  <si>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</si>
  <si>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</si>
  <si>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</si>
  <si>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</si>
  <si>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</si>
  <si>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</si>
  <si>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</si>
  <si>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</si>
  <si>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</si>
  <si>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</si>
  <si>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</si>
  <si>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</si>
  <si>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</si>
  <si>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</si>
  <si>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</si>
  <si>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</si>
  <si>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</si>
  <si>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</si>
  <si>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</si>
  <si>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</si>
  <si>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</si>
  <si>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</si>
  <si>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</si>
  <si>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</si>
  <si>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</si>
  <si>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</si>
  <si>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</si>
  <si>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</si>
  <si>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</si>
  <si>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</si>
  <si>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</si>
  <si>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</si>
  <si>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</si>
  <si>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</si>
  <si>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</si>
  <si>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</si>
  <si>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</si>
  <si>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</si>
  <si>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</si>
  <si>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</si>
  <si>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</si>
  <si>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</si>
  <si>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</si>
  <si>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</si>
  <si>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</si>
  <si>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</si>
  <si>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</si>
  <si>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</si>
  <si>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</si>
  <si>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</si>
  <si>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</si>
  <si>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</si>
  <si>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</si>
  <si>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</si>
  <si>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</si>
  <si>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</si>
  <si>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</si>
  <si>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</si>
  <si>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</si>
  <si>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</si>
  <si>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</si>
  <si>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</si>
  <si>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</si>
  <si>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</si>
  <si>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</si>
  <si>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</si>
  <si>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</si>
  <si>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</si>
  <si>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</si>
  <si>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</si>
  <si>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</si>
  <si>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</si>
  <si>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</si>
  <si>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</si>
  <si>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</si>
  <si>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</si>
  <si>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</si>
  <si>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</si>
  <si>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</si>
  <si>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</si>
  <si>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</si>
  <si>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</si>
  <si>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</si>
  <si>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</si>
  <si>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</si>
  <si>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</si>
  <si>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</si>
  <si>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</si>
  <si>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</si>
  <si>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</si>
  <si>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</si>
  <si>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</si>
  <si>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</si>
  <si>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</si>
  <si>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</si>
  <si>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</si>
  <si>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</si>
  <si>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</si>
  <si>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</si>
  <si>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</si>
  <si>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</si>
  <si>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</si>
  <si>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</si>
  <si>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</si>
  <si>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</si>
  <si>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</si>
  <si>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</si>
  <si>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</si>
  <si>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</si>
  <si>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</si>
  <si>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</si>
  <si>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</si>
  <si>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</si>
  <si>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</si>
  <si>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</si>
  <si>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</si>
  <si>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</si>
  <si>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</si>
  <si>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</si>
  <si>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</si>
  <si>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</si>
  <si>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</si>
  <si>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</si>
  <si>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</si>
  <si>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</si>
  <si>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</si>
  <si>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</si>
  <si>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</si>
  <si>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</si>
  <si>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</si>
  <si>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</si>
  <si>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</si>
  <si>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</si>
  <si>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</si>
  <si>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</si>
  <si>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</si>
  <si>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</si>
  <si>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</si>
  <si>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</si>
  <si>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</si>
  <si>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</si>
  <si>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</si>
  <si>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</si>
  <si>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</si>
  <si>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</si>
  <si>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</si>
  <si>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</si>
  <si>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</si>
  <si>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</si>
  <si>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</si>
  <si>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</si>
  <si>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</si>
  <si>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</si>
  <si>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</si>
  <si>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</si>
  <si>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</si>
  <si>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</si>
  <si>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</si>
  <si>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</si>
  <si>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</si>
  <si>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</si>
  <si>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</si>
  <si>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</si>
  <si>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</si>
  <si>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</si>
  <si>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</si>
  <si>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</si>
  <si>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</si>
  <si>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</si>
  <si>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</si>
  <si>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</si>
  <si>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</si>
  <si>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</si>
  <si>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</si>
  <si>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</si>
  <si>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</si>
  <si>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</si>
  <si>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</si>
  <si>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</si>
  <si>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</si>
  <si>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</si>
  <si>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</si>
  <si>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</si>
  <si>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</si>
  <si>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</si>
  <si>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</si>
  <si>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</si>
  <si>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</si>
  <si>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</si>
  <si>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</si>
  <si>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</si>
  <si>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</si>
  <si>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</si>
  <si>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</si>
  <si>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</si>
  <si>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</si>
  <si>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</si>
  <si>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</si>
  <si>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</si>
  <si>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</si>
  <si>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</si>
  <si>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</si>
  <si>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</si>
  <si>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</si>
  <si>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</si>
  <si>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</si>
  <si>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</si>
  <si>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</si>
  <si>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</si>
  <si>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</si>
  <si>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</si>
  <si>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</si>
  <si>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</si>
  <si>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</si>
  <si>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</si>
  <si>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</si>
  <si>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</si>
  <si>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</si>
  <si>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</si>
  <si>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</si>
  <si>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</si>
  <si>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</si>
  <si>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</si>
  <si>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</si>
  <si>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</si>
  <si>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</si>
  <si>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</si>
  <si>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</si>
  <si>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</si>
  <si>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</si>
  <si>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</si>
  <si>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</si>
  <si>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</si>
  <si>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</si>
  <si>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</si>
  <si>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</si>
  <si>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</si>
  <si>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</si>
  <si>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</si>
  <si>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</si>
  <si>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</si>
  <si>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</si>
  <si>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</si>
  <si>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</si>
  <si>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</si>
  <si>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</si>
  <si>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</si>
  <si>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</si>
  <si>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</si>
  <si>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</si>
  <si>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</si>
  <si>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</si>
  <si>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</si>
  <si>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</si>
  <si>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</si>
  <si>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</si>
  <si>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</si>
  <si>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</si>
  <si>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</si>
  <si>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</si>
  <si>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</si>
  <si>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</si>
  <si>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</si>
  <si>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</si>
  <si>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</si>
  <si>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</si>
  <si>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</si>
  <si>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</si>
  <si>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</si>
  <si>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</si>
  <si>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</si>
  <si>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</si>
  <si>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</si>
  <si>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</si>
  <si>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</si>
  <si>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</si>
  <si>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</si>
  <si>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</si>
  <si>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</si>
  <si>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</si>
  <si>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</si>
  <si>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</si>
  <si>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</si>
  <si>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</si>
  <si>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</si>
  <si>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</si>
  <si>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</si>
  <si>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</si>
  <si>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</si>
  <si>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</si>
  <si>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</si>
  <si>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</si>
  <si>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</si>
  <si>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</si>
  <si>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</si>
  <si>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</si>
  <si>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</si>
  <si>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</si>
  <si>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</si>
  <si>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</si>
  <si>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</si>
  <si>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</si>
  <si>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</si>
  <si>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</si>
  <si>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</si>
  <si>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</si>
  <si>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</si>
  <si>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</si>
  <si>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</si>
  <si>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</si>
  <si>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</si>
  <si>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</si>
  <si>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</si>
  <si>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</si>
  <si>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</si>
  <si>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</si>
  <si>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</si>
  <si>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</si>
  <si>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</si>
  <si>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</si>
  <si>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</si>
  <si>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</si>
  <si>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</si>
  <si>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</si>
  <si>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</si>
  <si>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</si>
  <si>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</si>
  <si>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</si>
  <si>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</si>
  <si>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</si>
  <si>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</si>
  <si>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</si>
  <si>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</si>
  <si>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</si>
  <si>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</si>
  <si>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</si>
  <si>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</si>
  <si>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</si>
  <si>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</si>
  <si>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</si>
  <si>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</si>
  <si>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</si>
  <si>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</si>
  <si>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</si>
  <si>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</si>
  <si>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</si>
  <si>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</si>
  <si>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</si>
  <si>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</si>
  <si>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</si>
  <si>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</si>
  <si>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</si>
  <si>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</si>
  <si>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</si>
  <si>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</si>
  <si>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</si>
  <si>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</si>
  <si>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</si>
  <si>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</si>
  <si>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</si>
  <si>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</si>
  <si>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</si>
  <si>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</si>
  <si>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</si>
  <si>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</si>
  <si>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</si>
  <si>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</si>
  <si>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</si>
  <si>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</si>
  <si>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</si>
  <si>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</si>
  <si>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</si>
  <si>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</si>
  <si>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</si>
  <si>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</si>
  <si>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</si>
  <si>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</si>
  <si>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</si>
  <si>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</si>
  <si>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</si>
  <si>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</si>
  <si>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</si>
  <si>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</si>
  <si>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</si>
  <si>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</si>
  <si>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</si>
  <si>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</si>
  <si>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</si>
  <si>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</si>
  <si>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</si>
  <si>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</si>
  <si>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</si>
  <si>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</si>
  <si>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</si>
  <si>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</si>
  <si>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</si>
  <si>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</si>
  <si>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</si>
  <si>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</si>
  <si>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</si>
  <si>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</si>
  <si>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</si>
  <si>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</si>
  <si>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</si>
  <si>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</si>
  <si>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</si>
  <si>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</si>
  <si>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</si>
  <si>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</si>
  <si>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</si>
  <si>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</si>
  <si>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</si>
  <si>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</si>
  <si>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</si>
  <si>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</si>
  <si>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</si>
  <si>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</si>
  <si>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</si>
  <si>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</si>
  <si>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</si>
  <si>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</si>
  <si>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</si>
  <si>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</si>
  <si>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</si>
  <si>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</si>
  <si>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</si>
  <si>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</si>
  <si>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</si>
  <si>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</si>
  <si>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</si>
  <si>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</si>
  <si>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</si>
  <si>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</si>
  <si>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</si>
  <si>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</si>
  <si>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</si>
  <si>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</si>
  <si>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</si>
  <si>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</si>
  <si>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</si>
  <si>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</si>
  <si>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</si>
  <si>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</si>
  <si>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</si>
  <si>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</si>
  <si>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</si>
  <si>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</si>
  <si>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</si>
  <si>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</si>
  <si>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</si>
  <si>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</si>
  <si>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</si>
  <si>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</si>
  <si>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</si>
  <si>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</si>
  <si>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</si>
  <si>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</si>
  <si>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</si>
  <si>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</si>
  <si>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</si>
  <si>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</si>
  <si>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</si>
  <si>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</si>
  <si>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</si>
  <si>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</si>
  <si>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</si>
  <si>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</si>
  <si>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</si>
  <si>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</si>
  <si>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</si>
  <si>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</si>
  <si>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</si>
  <si>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</si>
  <si>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</si>
  <si>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</si>
  <si>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</si>
  <si>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</si>
  <si>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</si>
  <si>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</si>
  <si>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</si>
  <si>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</si>
  <si>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</si>
  <si>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</si>
  <si>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</si>
  <si>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</si>
  <si>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</si>
  <si>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</si>
  <si>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</si>
  <si>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</si>
  <si>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</si>
  <si>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</si>
  <si>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</si>
  <si>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</si>
  <si>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</si>
  <si>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</si>
  <si>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</si>
  <si>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</si>
  <si>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</si>
  <si>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</si>
  <si>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</si>
  <si>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</si>
  <si>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</si>
  <si>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</si>
  <si>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</si>
  <si>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</si>
  <si>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</si>
  <si>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</si>
  <si>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</si>
  <si>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</si>
  <si>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</si>
  <si>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</si>
  <si>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</si>
  <si>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</si>
  <si>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</si>
  <si>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</si>
  <si>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</si>
  <si>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</si>
  <si>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</si>
  <si>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</si>
  <si>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</si>
  <si>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</si>
  <si>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</si>
  <si>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</si>
  <si>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</si>
  <si>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</si>
  <si>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</si>
  <si>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</si>
  <si>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</si>
  <si>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</si>
  <si>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</si>
  <si>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</si>
  <si>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</si>
  <si>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</si>
  <si>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</si>
  <si>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</si>
  <si>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</si>
  <si>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</si>
  <si>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</si>
  <si>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</si>
  <si>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</si>
  <si>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</si>
  <si>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</si>
  <si>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</si>
  <si>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</si>
  <si>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</si>
  <si>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</si>
  <si>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</si>
  <si>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</si>
  <si>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</si>
  <si>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</si>
  <si>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</si>
  <si>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</si>
  <si>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</si>
  <si>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</si>
  <si>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</si>
  <si>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</si>
  <si>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</si>
  <si>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</si>
  <si>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</si>
  <si>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</si>
  <si>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</si>
  <si>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</si>
  <si>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</si>
  <si>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</si>
  <si>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</si>
  <si>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</si>
  <si>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</si>
  <si>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</si>
  <si>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</si>
  <si>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</si>
  <si>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</si>
  <si>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</si>
  <si>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</si>
  <si>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</si>
  <si>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</si>
  <si>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</si>
  <si>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</si>
  <si>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</si>
  <si>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</si>
  <si>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</si>
  <si>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</si>
  <si>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</si>
  <si>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</si>
  <si>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</si>
  <si>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</si>
  <si>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</si>
  <si>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</si>
  <si>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</si>
  <si>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</si>
  <si>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</si>
  <si>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</si>
  <si>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</si>
  <si>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</si>
  <si>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</si>
  <si>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</si>
  <si>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</si>
  <si>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</si>
  <si>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</si>
  <si>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</si>
  <si>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</si>
  <si>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</si>
  <si>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</si>
  <si>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</si>
  <si>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</si>
  <si>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</si>
  <si>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</si>
  <si>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</si>
  <si>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</si>
  <si>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</si>
  <si>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</si>
  <si>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</si>
  <si>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</si>
  <si>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</si>
  <si>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</si>
  <si>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</si>
  <si>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</si>
  <si>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</si>
  <si>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</si>
  <si>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</si>
  <si>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</si>
  <si>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</si>
  <si>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</si>
  <si>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</si>
  <si>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</si>
  <si>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</si>
  <si>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</si>
  <si>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</si>
  <si>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</si>
  <si>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</si>
  <si>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</si>
  <si>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</si>
  <si>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</si>
  <si>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</si>
  <si>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</si>
  <si>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</si>
  <si>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</si>
  <si>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</si>
  <si>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</si>
  <si>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</si>
  <si>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</si>
  <si>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</si>
  <si>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</si>
  <si>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</si>
  <si>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</si>
  <si>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</si>
  <si>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</si>
  <si>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</si>
  <si>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</si>
  <si>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</si>
  <si>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</si>
  <si>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</si>
  <si>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</si>
  <si>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</si>
  <si>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</si>
  <si>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</si>
  <si>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</si>
  <si>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</si>
  <si>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</si>
  <si>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</si>
  <si>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</si>
  <si>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</si>
  <si>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</si>
  <si>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</si>
  <si>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</si>
  <si>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</si>
  <si>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</si>
  <si>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</si>
  <si>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</si>
  <si>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</si>
  <si>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</si>
  <si>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</si>
  <si>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</si>
  <si>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</si>
  <si>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</si>
  <si>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</si>
  <si>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</si>
  <si>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</si>
  <si>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</si>
  <si>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</si>
  <si>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</si>
  <si>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</si>
  <si>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</si>
  <si>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</si>
  <si>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</si>
  <si>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</si>
  <si>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</si>
  <si>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</si>
  <si>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</si>
  <si>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</si>
  <si>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</si>
  <si>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</si>
  <si>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</si>
  <si>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</si>
  <si>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</si>
  <si>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</si>
  <si>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</si>
  <si>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</si>
  <si>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</si>
  <si>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</si>
  <si>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</si>
  <si>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</si>
  <si>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</si>
  <si>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</si>
  <si>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</si>
  <si>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</si>
  <si>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</si>
  <si>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</si>
  <si>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</si>
  <si>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</si>
  <si>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</si>
  <si>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</si>
  <si>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</si>
  <si>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</si>
  <si>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</si>
  <si>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</si>
  <si>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</si>
  <si>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</si>
  <si>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</si>
  <si>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</si>
  <si>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</si>
  <si>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</si>
  <si>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</si>
  <si>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</si>
  <si>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</si>
  <si>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</si>
  <si>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</si>
  <si>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</si>
  <si>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</si>
  <si>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</si>
  <si>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</si>
  <si>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</si>
  <si>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</si>
  <si>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</si>
  <si>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</si>
  <si>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</si>
  <si>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</si>
  <si>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</si>
  <si>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</si>
  <si>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</si>
  <si>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</si>
  <si>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</si>
  <si>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</si>
  <si>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</si>
  <si>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</si>
  <si>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</si>
  <si>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</si>
  <si>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</si>
  <si>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</si>
  <si>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</si>
  <si>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</si>
  <si>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</si>
  <si>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</si>
  <si>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</si>
  <si>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</si>
  <si>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</si>
  <si>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</si>
  <si>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</si>
  <si>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</si>
  <si>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</si>
  <si>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</si>
  <si>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</si>
  <si>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</si>
  <si>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</si>
  <si>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</si>
  <si>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</si>
  <si>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</si>
  <si>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</si>
  <si>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</si>
  <si>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</si>
  <si>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</si>
  <si>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</si>
  <si>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</si>
  <si>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</si>
  <si>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</si>
  <si>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</si>
  <si>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</si>
  <si>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</si>
  <si>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</si>
  <si>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</si>
  <si>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</si>
  <si>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</si>
  <si>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</si>
  <si>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</si>
  <si>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</si>
  <si>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</si>
  <si>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</si>
  <si>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</si>
  <si>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</si>
  <si>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</si>
  <si>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</si>
  <si>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</si>
  <si>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</si>
  <si>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</si>
  <si>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</si>
  <si>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</si>
  <si>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</si>
  <si>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</si>
  <si>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</si>
  <si>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</si>
  <si>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</si>
  <si>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</si>
  <si>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</si>
  <si>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</si>
  <si>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</si>
  <si>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</si>
  <si>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</si>
  <si>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</si>
  <si>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</si>
  <si>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</si>
  <si>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</si>
  <si>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</si>
  <si>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</si>
  <si>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</si>
  <si>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</si>
  <si>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</si>
  <si>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</si>
  <si>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</si>
  <si>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</si>
  <si>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</si>
  <si>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</si>
  <si>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</si>
  <si>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</si>
  <si>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</si>
  <si>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</si>
  <si>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</si>
  <si>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</si>
  <si>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</si>
  <si>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</si>
  <si>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</si>
  <si>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</si>
  <si>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</si>
  <si>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</si>
  <si>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</si>
  <si>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</si>
  <si>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</si>
  <si>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</si>
  <si>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</si>
  <si>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</si>
  <si>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</si>
  <si>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</si>
  <si>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</si>
  <si>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</si>
  <si>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</si>
  <si>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</si>
  <si>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</si>
  <si>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</si>
  <si>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</si>
  <si>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</si>
  <si>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</si>
  <si>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</si>
  <si>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</si>
  <si>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</si>
  <si>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</si>
  <si>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</si>
  <si>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</si>
  <si>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</si>
  <si>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</si>
  <si>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</si>
  <si>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</si>
  <si>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</si>
  <si>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</si>
  <si>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</si>
  <si>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</si>
  <si>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</si>
  <si>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</si>
  <si>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</si>
  <si>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</si>
  <si>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</si>
  <si>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</si>
  <si>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</si>
  <si>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</si>
  <si>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</si>
  <si>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</si>
  <si>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</si>
  <si>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</si>
  <si>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</si>
  <si>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</si>
  <si>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</si>
  <si>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</si>
  <si>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</si>
  <si>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</si>
  <si>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</si>
  <si>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</si>
  <si>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</si>
  <si>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</si>
  <si>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</si>
  <si>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</si>
  <si>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</si>
  <si>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</si>
  <si>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</si>
  <si>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</si>
  <si>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</si>
  <si>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</si>
  <si>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</si>
  <si>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</si>
  <si>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</si>
  <si>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</si>
  <si>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</si>
  <si>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</si>
  <si>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</si>
  <si>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</si>
  <si>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</si>
  <si>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</si>
  <si>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</si>
  <si>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</si>
  <si>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</si>
  <si>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</si>
  <si>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</si>
  <si>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</si>
  <si>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</si>
  <si>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</si>
  <si>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</si>
  <si>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</si>
  <si>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</si>
  <si>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</si>
  <si>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</si>
  <si>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</si>
  <si>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</si>
  <si>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</si>
  <si>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</si>
  <si>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</si>
  <si>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</si>
  <si>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</si>
  <si>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</si>
  <si>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</si>
  <si>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</si>
  <si>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</si>
  <si>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</si>
  <si>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</si>
  <si>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</si>
  <si>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</si>
  <si>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</si>
  <si>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</si>
  <si>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</si>
  <si>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</si>
  <si>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</si>
  <si>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</si>
  <si>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</si>
  <si>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</si>
  <si>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</si>
  <si>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</si>
  <si>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</si>
  <si>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</si>
  <si>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</si>
  <si>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</si>
  <si>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</si>
  <si>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</si>
  <si>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</si>
  <si>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</si>
  <si>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</si>
  <si>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</si>
  <si>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</si>
  <si>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</si>
  <si>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</si>
  <si>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</si>
  <si>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</si>
  <si>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</si>
  <si>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</si>
  <si>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</si>
  <si>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</si>
  <si>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</si>
  <si>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</si>
  <si>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</si>
  <si>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</si>
  <si>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</si>
  <si>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</si>
  <si>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</si>
  <si>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</si>
  <si>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</si>
  <si>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</si>
  <si>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</si>
  <si>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</si>
  <si>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</si>
  <si>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</si>
  <si>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</si>
  <si>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</si>
  <si>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</si>
  <si>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</si>
  <si>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</si>
  <si>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</si>
  <si>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</si>
  <si>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</si>
  <si>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</si>
  <si>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</si>
  <si>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</si>
  <si>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</si>
  <si>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</si>
  <si>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</si>
  <si>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</si>
  <si>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</si>
  <si>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</si>
  <si>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</si>
  <si>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</si>
  <si>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</si>
  <si>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</si>
  <si>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</si>
  <si>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</si>
  <si>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</si>
  <si>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</si>
  <si>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</si>
  <si>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</si>
  <si>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</si>
  <si>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</si>
  <si>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</si>
  <si>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</si>
  <si>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</si>
  <si>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</si>
  <si>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</si>
  <si>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</si>
  <si>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</si>
  <si>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</si>
  <si>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</si>
  <si>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</si>
  <si>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</si>
  <si>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</si>
  <si>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</si>
  <si>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</si>
  <si>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</si>
  <si>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</si>
  <si>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</si>
  <si>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</si>
  <si>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</si>
  <si>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</si>
  <si>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</si>
  <si>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</si>
  <si>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</si>
  <si>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</si>
  <si>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</si>
  <si>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</si>
  <si>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</si>
  <si>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</si>
  <si>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</si>
  <si>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</si>
  <si>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</si>
  <si>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</si>
  <si>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</si>
  <si>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</si>
  <si>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</si>
  <si>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</si>
  <si>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</si>
  <si>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</si>
  <si>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</si>
  <si>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</si>
  <si>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</si>
  <si>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</si>
  <si>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</si>
  <si>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</si>
  <si>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</si>
  <si>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</si>
  <si>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</si>
  <si>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</si>
  <si>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</si>
  <si>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</si>
  <si>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</si>
  <si>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</si>
  <si>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</si>
  <si>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</si>
  <si>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</si>
  <si>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</si>
  <si>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</si>
  <si>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</si>
  <si>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</si>
  <si>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</si>
  <si>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</si>
  <si>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</si>
  <si>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</si>
  <si>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</si>
  <si>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</si>
  <si>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</si>
  <si>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</si>
  <si>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</si>
  <si>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</si>
  <si>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</si>
  <si>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</si>
  <si>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</si>
  <si>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</si>
  <si>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</si>
  <si>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</si>
  <si>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</si>
  <si>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</si>
  <si>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</si>
  <si>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</si>
  <si>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</si>
  <si>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</si>
  <si>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</si>
  <si>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</si>
  <si>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</si>
  <si>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</si>
  <si>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</si>
  <si>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</si>
  <si>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</si>
  <si>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</si>
  <si>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</si>
  <si>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</si>
  <si>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</si>
  <si>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</si>
  <si>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</si>
  <si>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</si>
  <si>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</si>
  <si>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</si>
  <si>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</si>
  <si>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</si>
  <si>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</si>
  <si>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</si>
  <si>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</si>
  <si>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</si>
  <si>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</si>
  <si>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</si>
  <si>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</si>
  <si>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</si>
  <si>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</si>
  <si>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</si>
  <si>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</si>
  <si>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</si>
  <si>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</si>
  <si>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</si>
  <si>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</si>
  <si>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</si>
  <si>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</si>
  <si>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</si>
  <si>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</si>
  <si>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</si>
  <si>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</si>
  <si>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</si>
  <si>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</si>
  <si>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</si>
  <si>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</si>
  <si>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</si>
  <si>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</si>
  <si>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</si>
  <si>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</si>
  <si>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</si>
  <si>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</si>
  <si>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</si>
  <si>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</si>
  <si>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</si>
  <si>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</si>
  <si>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</si>
  <si>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</si>
  <si>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</si>
  <si>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</si>
  <si>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</si>
  <si>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</si>
  <si>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</si>
  <si>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</si>
  <si>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</si>
  <si>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</si>
  <si>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</si>
  <si>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</si>
  <si>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</si>
  <si>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</si>
  <si>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</si>
  <si>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</si>
  <si>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</si>
  <si>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</si>
  <si>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</si>
  <si>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</si>
  <si>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</si>
  <si>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</si>
  <si>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</si>
  <si>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</si>
  <si>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</si>
  <si>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</si>
  <si>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</si>
  <si>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</si>
  <si>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</si>
  <si>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</si>
  <si>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</si>
  <si>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</si>
  <si>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</si>
  <si>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</si>
  <si>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</si>
  <si>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</si>
  <si>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</si>
  <si>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</si>
  <si>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</si>
  <si>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</si>
  <si>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</si>
  <si>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</si>
  <si>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</si>
  <si>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</si>
  <si>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</si>
  <si>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</si>
  <si>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</si>
  <si>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</si>
  <si>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</si>
  <si>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</si>
  <si>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</si>
  <si>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</si>
  <si>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</si>
  <si>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</si>
  <si>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</si>
  <si>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</si>
  <si>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</si>
  <si>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</si>
  <si>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</si>
  <si>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</si>
  <si>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</si>
  <si>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</si>
  <si>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</si>
  <si>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</si>
  <si>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</si>
  <si>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</si>
  <si>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</si>
  <si>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</si>
  <si>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</si>
  <si>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</si>
  <si>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</si>
  <si>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</si>
  <si>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</si>
  <si>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</si>
  <si>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</si>
  <si>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</si>
  <si>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</si>
  <si>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</si>
  <si>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</si>
  <si>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</si>
  <si>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</si>
  <si>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</si>
  <si>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</si>
  <si>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</si>
  <si>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</si>
  <si>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</si>
  <si>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</si>
  <si>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</si>
  <si>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</si>
  <si>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</si>
  <si>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</si>
  <si>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</si>
  <si>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</si>
  <si>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</si>
  <si>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</si>
  <si>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</si>
  <si>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</si>
  <si>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</si>
  <si>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</si>
  <si>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</si>
  <si>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</si>
  <si>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</si>
  <si>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</si>
  <si>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</si>
  <si>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</si>
  <si>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</si>
  <si>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</si>
  <si>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</si>
  <si>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</si>
  <si>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</si>
  <si>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</si>
  <si>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</si>
  <si>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</si>
  <si>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</si>
  <si>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</si>
  <si>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</si>
  <si>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</si>
  <si>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</si>
  <si>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</si>
  <si>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</si>
  <si>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</si>
  <si>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</si>
  <si>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</si>
  <si>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</si>
  <si>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</si>
  <si>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</si>
  <si>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</si>
  <si>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</si>
  <si>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</si>
  <si>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</si>
  <si>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</si>
  <si>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</si>
  <si>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</si>
  <si>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</si>
  <si>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</si>
  <si>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</si>
  <si>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</si>
  <si>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</si>
  <si>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</si>
  <si>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</si>
  <si>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</si>
  <si>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</si>
  <si>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</si>
  <si>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</si>
  <si>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</si>
  <si>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</si>
  <si>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</si>
  <si>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</si>
  <si>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</si>
  <si>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</si>
  <si>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</si>
  <si>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</si>
  <si>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</si>
  <si>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</si>
  <si>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</si>
  <si>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</si>
  <si>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</si>
  <si>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</si>
  <si>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</si>
  <si>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</si>
  <si>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</si>
  <si>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</si>
  <si>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</si>
  <si>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</si>
  <si>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</si>
  <si>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</si>
  <si>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</si>
  <si>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</si>
  <si>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</si>
  <si>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</si>
  <si>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</si>
  <si>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</si>
  <si>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</si>
  <si>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</si>
  <si>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</si>
  <si>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</si>
  <si>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</si>
  <si>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</si>
  <si>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</si>
  <si>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</si>
  <si>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</si>
  <si>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</si>
  <si>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</si>
  <si>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</si>
  <si>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</si>
  <si>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</si>
  <si>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</si>
  <si>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</si>
  <si>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</si>
  <si>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</si>
  <si>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</si>
  <si>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</si>
  <si>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</si>
  <si>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</si>
  <si>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</si>
  <si>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</si>
  <si>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</si>
  <si>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</si>
  <si>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</si>
  <si>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</si>
  <si>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</si>
  <si>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</si>
  <si>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</si>
  <si>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</si>
  <si>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</si>
  <si>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</si>
  <si>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</si>
  <si>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</si>
  <si>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</si>
  <si>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</si>
  <si>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</si>
  <si>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</si>
  <si>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</si>
  <si>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</si>
  <si>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</si>
  <si>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</si>
  <si>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</si>
  <si>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</si>
  <si>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</si>
  <si>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</si>
  <si>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</si>
  <si>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</si>
  <si>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</si>
  <si>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</si>
  <si>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</si>
  <si>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</si>
  <si>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</si>
  <si>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</si>
  <si>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</si>
  <si>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</si>
  <si>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</si>
  <si>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</si>
  <si>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</si>
  <si>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</si>
  <si>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</si>
  <si>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</si>
  <si>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</si>
  <si>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</si>
  <si>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</si>
  <si>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</si>
  <si>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</si>
  <si>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</si>
  <si>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</si>
  <si>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</si>
  <si>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</si>
  <si>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</si>
  <si>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</si>
  <si>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</si>
  <si>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</si>
  <si>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</si>
  <si>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</si>
  <si>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</si>
  <si>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</si>
  <si>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</si>
  <si>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</si>
  <si>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</si>
  <si>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</si>
  <si>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</si>
  <si>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</si>
  <si>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</si>
  <si>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</si>
  <si>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</si>
  <si>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</si>
  <si>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</si>
  <si>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</si>
  <si>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</si>
  <si>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</si>
  <si>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</si>
  <si>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</si>
  <si>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</si>
  <si>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</si>
  <si>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</si>
  <si>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</si>
  <si>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</si>
  <si>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</si>
  <si>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</si>
  <si>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</si>
  <si>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</si>
  <si>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</si>
  <si>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</si>
  <si>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</si>
  <si>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</si>
  <si>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</si>
  <si>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</si>
  <si>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</si>
  <si>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</si>
  <si>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</si>
  <si>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</si>
  <si>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</si>
  <si>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</si>
  <si>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</si>
  <si>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</si>
  <si>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</si>
  <si>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</si>
  <si>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</si>
  <si>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</si>
  <si>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</si>
  <si>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</si>
  <si>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</si>
  <si>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</si>
  <si>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</si>
  <si>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</si>
  <si>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</si>
  <si>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</si>
  <si>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</si>
  <si>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</si>
  <si>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</si>
  <si>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</si>
  <si>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</si>
  <si>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</si>
  <si>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</si>
  <si>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</si>
  <si>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</si>
  <si>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</si>
  <si>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</si>
  <si>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</si>
  <si>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</si>
  <si>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</si>
  <si>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</si>
  <si>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</si>
  <si>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</si>
  <si>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</si>
  <si>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</si>
  <si>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</si>
  <si>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</si>
  <si>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</si>
  <si>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</si>
  <si>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</si>
  <si>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</si>
  <si>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</si>
  <si>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</si>
  <si>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</si>
  <si>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</si>
  <si>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</si>
  <si>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</si>
  <si>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</si>
  <si>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</si>
  <si>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</si>
  <si>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</si>
  <si>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</si>
  <si>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</si>
  <si>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</si>
  <si>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</si>
  <si>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</si>
  <si>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</si>
  <si>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</si>
  <si>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</si>
  <si>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</si>
  <si>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</si>
  <si>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</si>
  <si>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</si>
  <si>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</si>
  <si>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</si>
  <si>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</si>
  <si>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</si>
  <si>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</si>
  <si>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</si>
  <si>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</si>
  <si>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</si>
  <si>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</si>
  <si>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</si>
  <si>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</si>
  <si>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</si>
  <si>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</si>
  <si>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</si>
  <si>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</si>
  <si>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</si>
  <si>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</si>
  <si>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</si>
  <si>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</si>
  <si>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</si>
  <si>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</si>
  <si>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</si>
  <si>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</si>
  <si>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</si>
  <si>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</si>
  <si>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</si>
  <si>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</si>
  <si>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</si>
  <si>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</si>
  <si>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</si>
  <si>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</si>
  <si>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</si>
  <si>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</si>
  <si>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</si>
  <si>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</si>
  <si>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</si>
  <si>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</si>
  <si>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</si>
  <si>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</si>
  <si>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</si>
  <si>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</si>
  <si>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</si>
  <si>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</si>
  <si>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</si>
  <si>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</si>
  <si>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</si>
  <si>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</si>
  <si>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</si>
  <si>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</si>
  <si>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</si>
  <si>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</si>
  <si>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</si>
  <si>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</si>
  <si>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</si>
  <si>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</si>
  <si>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</si>
  <si>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</si>
  <si>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</si>
  <si>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</si>
  <si>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</si>
  <si>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</si>
  <si>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</si>
  <si>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</si>
  <si>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</si>
  <si>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</si>
  <si>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</si>
  <si>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</si>
  <si>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</si>
  <si>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</si>
  <si>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</si>
  <si>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</si>
  <si>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</si>
  <si>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</si>
  <si>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</si>
  <si>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</si>
  <si>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</si>
  <si>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</si>
  <si>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</si>
  <si>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</si>
  <si>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</si>
  <si>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</si>
  <si>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</si>
  <si>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</si>
  <si>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</si>
  <si>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</si>
  <si>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</si>
  <si>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</si>
  <si>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</si>
  <si>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</si>
  <si>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</si>
  <si>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</si>
  <si>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</si>
  <si>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</si>
  <si>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</si>
  <si>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</si>
  <si>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</si>
  <si>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</si>
  <si>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</si>
  <si>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</si>
  <si>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</si>
  <si>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</si>
  <si>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</si>
  <si>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</si>
  <si>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</si>
  <si>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</si>
  <si>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</si>
  <si>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</si>
  <si>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</si>
  <si>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</si>
  <si>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</si>
  <si>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</si>
  <si>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</si>
  <si>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</si>
  <si>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</si>
  <si>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</si>
  <si>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</si>
  <si>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</si>
  <si>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</si>
  <si>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</si>
  <si>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</si>
  <si>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</si>
  <si>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</si>
  <si>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</si>
  <si>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</si>
  <si>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</si>
  <si>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</si>
  <si>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</si>
  <si>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</si>
  <si>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</si>
  <si>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</si>
  <si>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</si>
  <si>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</si>
  <si>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</si>
  <si>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</si>
  <si>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</si>
  <si>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</si>
  <si>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</si>
  <si>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</si>
  <si>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</si>
  <si>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</si>
  <si>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</si>
  <si>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</si>
  <si>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</si>
  <si>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</si>
  <si>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</si>
  <si>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</si>
  <si>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</si>
  <si>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</si>
  <si>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</si>
  <si>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</si>
  <si>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</si>
  <si>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</si>
  <si>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</si>
  <si>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</si>
  <si>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</si>
  <si>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</si>
  <si>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</si>
  <si>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</si>
  <si>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</si>
  <si>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</si>
  <si>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</si>
  <si>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</si>
  <si>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</si>
  <si>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</si>
  <si>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</si>
  <si>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</si>
  <si>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</si>
  <si>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</si>
  <si>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</si>
  <si>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</si>
  <si>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</si>
  <si>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</si>
  <si>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</si>
  <si>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</si>
  <si>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</si>
  <si>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</si>
  <si>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</si>
  <si>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</si>
  <si>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</si>
  <si>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</si>
  <si>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</si>
  <si>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</si>
  <si>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</si>
  <si>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</si>
  <si>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</si>
  <si>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</si>
  <si>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</si>
  <si>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</si>
  <si>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</si>
  <si>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</si>
  <si>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</si>
  <si>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</si>
  <si>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</si>
  <si>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</si>
  <si>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</si>
  <si>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</si>
  <si>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</si>
  <si>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</si>
  <si>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</si>
  <si>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</si>
  <si>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</si>
  <si>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</si>
  <si>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</si>
  <si>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</si>
  <si>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</si>
  <si>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</si>
  <si>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</si>
  <si>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</si>
  <si>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</si>
  <si>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</si>
  <si>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</si>
  <si>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</si>
  <si>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</si>
  <si>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</si>
  <si>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</si>
  <si>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</si>
  <si>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</si>
  <si>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</si>
  <si>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</si>
  <si>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</si>
  <si>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</si>
  <si>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</si>
  <si>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</si>
  <si>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</si>
  <si>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</si>
  <si>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</si>
  <si>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</si>
  <si>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</si>
  <si>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</si>
  <si>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</si>
  <si>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</si>
  <si>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</si>
  <si>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</si>
  <si>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</si>
  <si>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</si>
  <si>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</si>
  <si>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</si>
  <si>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</si>
  <si>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</si>
  <si>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</si>
  <si>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</si>
  <si>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</si>
  <si>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</si>
  <si>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</si>
  <si>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</si>
  <si>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</si>
  <si>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</si>
  <si>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</si>
  <si>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</si>
  <si>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</si>
  <si>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</si>
  <si>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</si>
  <si>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</si>
  <si>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</si>
  <si>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</si>
  <si>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</si>
  <si>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</si>
  <si>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</si>
  <si>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</si>
  <si>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</si>
  <si>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</si>
  <si>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</si>
  <si>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</si>
  <si>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</si>
  <si>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</si>
  <si>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</si>
  <si>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</si>
  <si>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</si>
  <si>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</si>
  <si>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</si>
  <si>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</si>
  <si>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</si>
  <si>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</si>
  <si>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</si>
  <si>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</si>
  <si>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</si>
  <si>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</si>
  <si>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</si>
  <si>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</si>
  <si>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</si>
  <si>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</si>
  <si>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</si>
  <si>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</si>
  <si>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</si>
  <si>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</si>
  <si>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</si>
  <si>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</si>
  <si>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</si>
  <si>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</si>
  <si>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</si>
  <si>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</si>
  <si>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</si>
  <si>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</si>
  <si>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</si>
  <si>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</si>
  <si>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</si>
  <si>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</si>
  <si>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</si>
  <si>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</si>
  <si>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</si>
  <si>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</si>
  <si>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</si>
  <si>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</si>
  <si>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</si>
  <si>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</si>
  <si>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</si>
  <si>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</si>
  <si>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</si>
  <si>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</si>
  <si>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</si>
  <si>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</si>
  <si>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</si>
  <si>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</si>
  <si>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</si>
  <si>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</si>
  <si>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</si>
  <si>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</si>
  <si>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</si>
  <si>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</si>
  <si>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</si>
  <si>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</si>
  <si>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</si>
  <si>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</si>
  <si>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</si>
  <si>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</si>
  <si>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</si>
  <si>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</si>
  <si>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</si>
  <si>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</si>
  <si>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</si>
  <si>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</si>
  <si>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</si>
  <si>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</si>
  <si>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</si>
  <si>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</si>
  <si>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</si>
  <si>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</si>
  <si>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</si>
  <si>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</si>
  <si>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</si>
  <si>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</si>
  <si>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</si>
  <si>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</si>
  <si>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</si>
  <si>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</si>
  <si>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</si>
  <si>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</si>
  <si>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</si>
  <si>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</si>
  <si>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</si>
  <si>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</si>
  <si>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</si>
  <si>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</si>
  <si>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</si>
  <si>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</si>
  <si>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</si>
  <si>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</si>
  <si>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</si>
  <si>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</si>
  <si>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</si>
  <si>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</si>
  <si>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</si>
  <si>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</si>
  <si>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</si>
  <si>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</si>
  <si>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</si>
  <si>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</si>
  <si>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</si>
  <si>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</si>
  <si>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</si>
  <si>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</si>
  <si>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</si>
  <si>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</si>
  <si>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</si>
  <si>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</si>
  <si>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</si>
  <si>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</si>
  <si>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</si>
  <si>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</si>
  <si>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</si>
  <si>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</si>
  <si>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</si>
  <si>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</si>
  <si>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</si>
  <si>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</si>
  <si>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</si>
  <si>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</si>
  <si>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</si>
  <si>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</si>
  <si>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</si>
  <si>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</si>
  <si>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</si>
  <si>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</si>
  <si>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</si>
  <si>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</si>
  <si>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</si>
  <si>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</si>
  <si>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</si>
  <si>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</si>
  <si>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</si>
  <si>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</si>
  <si>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</si>
  <si>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</si>
  <si>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</si>
  <si>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</si>
  <si>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</si>
  <si>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</si>
  <si>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</si>
  <si>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</si>
  <si>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</si>
  <si>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</si>
  <si>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</si>
  <si>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</si>
  <si>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</si>
  <si>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</si>
  <si>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</si>
  <si>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</si>
  <si>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</si>
  <si>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</si>
  <si>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</si>
  <si>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</si>
  <si>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</si>
  <si>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</si>
  <si>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</si>
  <si>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</si>
  <si>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</si>
  <si>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</si>
  <si>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</si>
  <si>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</si>
  <si>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</si>
  <si>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</si>
  <si>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</si>
  <si>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</si>
  <si>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</si>
  <si>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</si>
  <si>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</si>
  <si>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</si>
  <si>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</si>
  <si>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</si>
  <si>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</si>
  <si>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</si>
  <si>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</si>
  <si>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</si>
  <si>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</si>
  <si>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</si>
  <si>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</si>
  <si>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</si>
  <si>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</si>
  <si>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</si>
  <si>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</si>
  <si>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</si>
  <si>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</si>
  <si>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</si>
  <si>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</si>
  <si>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</si>
  <si>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</si>
  <si>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</si>
  <si>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</si>
  <si>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</si>
  <si>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</si>
  <si>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</si>
  <si>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</si>
  <si>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</si>
  <si>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</si>
  <si>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</si>
  <si>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</si>
  <si>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</si>
  <si>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</si>
  <si>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</si>
  <si>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</si>
  <si>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</si>
  <si>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</si>
  <si>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</si>
  <si>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</si>
  <si>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</si>
  <si>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</si>
  <si>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</si>
  <si>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</si>
  <si>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</si>
  <si>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</si>
  <si>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</si>
  <si>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</si>
  <si>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</si>
  <si>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</si>
  <si>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</si>
  <si>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</si>
  <si>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</si>
  <si>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</si>
  <si>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</si>
  <si>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</si>
  <si>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</si>
  <si>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</si>
  <si>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</si>
  <si>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</si>
  <si>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</si>
  <si>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</si>
  <si>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</si>
  <si>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</si>
  <si>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</si>
  <si>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</si>
  <si>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</si>
  <si>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</si>
  <si>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</si>
  <si>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</si>
  <si>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</si>
  <si>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</si>
  <si>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</si>
  <si>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</si>
  <si>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</si>
  <si>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</si>
  <si>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</si>
  <si>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</si>
  <si>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</si>
  <si>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</si>
  <si>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</si>
  <si>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</si>
  <si>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</si>
  <si>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</si>
  <si>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</si>
  <si>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</si>
  <si>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</si>
  <si>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</si>
  <si>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</si>
  <si>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</si>
  <si>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</si>
  <si>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</si>
  <si>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</si>
  <si>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</si>
  <si>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</si>
  <si>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</si>
  <si>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</si>
  <si>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</si>
  <si>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</si>
  <si>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</si>
  <si>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</si>
  <si>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</si>
  <si>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</si>
  <si>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</si>
  <si>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</si>
  <si>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</si>
  <si>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</si>
  <si>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</si>
  <si>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</si>
  <si>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</si>
  <si>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</si>
  <si>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</si>
  <si>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</si>
  <si>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</si>
  <si>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</si>
  <si>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</si>
  <si>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</si>
  <si>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</si>
  <si>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</si>
  <si>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</si>
  <si>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</si>
  <si>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</si>
  <si>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</si>
  <si>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</si>
  <si>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</si>
  <si>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</si>
  <si>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</si>
  <si>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</si>
  <si>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</si>
  <si>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</si>
  <si>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</si>
  <si>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</si>
  <si>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</si>
  <si>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</si>
  <si>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</si>
  <si>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</si>
  <si>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</si>
  <si>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</si>
  <si>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</si>
  <si>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</si>
  <si>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</si>
  <si>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</si>
  <si>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</si>
  <si>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</si>
  <si>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</si>
  <si>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</si>
  <si>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</si>
  <si>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</si>
  <si>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</si>
  <si>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</si>
  <si>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</si>
  <si>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</si>
  <si>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</si>
  <si>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</si>
  <si>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</si>
  <si>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</si>
  <si>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</si>
  <si>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</si>
  <si>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</si>
  <si>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</si>
  <si>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</si>
  <si>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</si>
  <si>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</si>
  <si>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</si>
  <si>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</si>
  <si>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</si>
  <si>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</si>
  <si>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</si>
  <si>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</si>
  <si>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</si>
  <si>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</si>
  <si>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</si>
  <si>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</si>
  <si>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</si>
  <si>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</si>
  <si>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</si>
  <si>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</si>
  <si>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</si>
  <si>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</si>
  <si>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</si>
  <si>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</si>
  <si>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</si>
  <si>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</si>
  <si>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</si>
  <si>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</si>
  <si>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</si>
  <si>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</si>
  <si>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</si>
  <si>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</si>
  <si>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</si>
  <si>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</si>
  <si>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</si>
  <si>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</si>
  <si>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</si>
  <si>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</si>
  <si>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</si>
  <si>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</si>
  <si>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</si>
  <si>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</si>
  <si>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</si>
  <si>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</si>
  <si>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</si>
  <si>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</si>
  <si>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</si>
  <si>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</si>
  <si>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</si>
  <si>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</si>
  <si>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</si>
  <si>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</si>
  <si>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</si>
  <si>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</si>
  <si>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</si>
  <si>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</si>
  <si>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</si>
  <si>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</si>
  <si>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</si>
  <si>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</si>
  <si>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</si>
  <si>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</si>
  <si>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</si>
  <si>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</si>
  <si>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</si>
  <si>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</si>
  <si>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</si>
  <si>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</si>
  <si>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</si>
  <si>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</si>
  <si>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</si>
  <si>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</si>
  <si>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</si>
  <si>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</si>
  <si>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</si>
  <si>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</si>
  <si>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</si>
  <si>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</si>
  <si>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</si>
  <si>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</si>
  <si>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</si>
  <si>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</si>
  <si>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</si>
  <si>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</si>
  <si>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</si>
  <si>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</si>
  <si>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</si>
  <si>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</si>
  <si>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</si>
  <si>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</si>
  <si>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</si>
  <si>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</si>
  <si>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</si>
  <si>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</si>
  <si>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</si>
  <si>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</si>
  <si>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</si>
  <si>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</si>
  <si>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</si>
  <si>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</si>
  <si>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</si>
  <si>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</si>
  <si>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</si>
  <si>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</si>
  <si>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</si>
  <si>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</si>
  <si>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</si>
  <si>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</si>
  <si>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</si>
  <si>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</si>
  <si>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</si>
  <si>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</si>
  <si>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</si>
  <si>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</si>
  <si>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</si>
  <si>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</si>
  <si>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</si>
  <si>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</si>
  <si>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</si>
  <si>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</si>
  <si>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</si>
  <si>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</si>
  <si>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</si>
  <si>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</si>
  <si>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</si>
  <si>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</si>
  <si>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</si>
  <si>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</si>
  <si>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</si>
  <si>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</si>
  <si>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</si>
  <si>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</si>
  <si>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</si>
  <si>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</si>
  <si>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</si>
  <si>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</si>
  <si>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</si>
  <si>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</si>
  <si>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</si>
  <si>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</si>
  <si>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</si>
  <si>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</si>
  <si>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</si>
  <si>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</si>
  <si>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</si>
  <si>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</si>
  <si>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</si>
  <si>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</si>
  <si>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</si>
  <si>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</si>
  <si>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</si>
  <si>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</si>
  <si>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</si>
  <si>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</si>
  <si>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</si>
  <si>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</si>
  <si>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</si>
  <si>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</si>
  <si>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</si>
  <si>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</si>
  <si>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</si>
  <si>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</si>
  <si>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</si>
  <si>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</si>
  <si>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</si>
  <si>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</si>
  <si>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</si>
  <si>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</si>
  <si>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</si>
  <si>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</si>
  <si>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</si>
  <si>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</si>
  <si>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</si>
  <si>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</si>
  <si>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</si>
  <si>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</si>
  <si>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</si>
  <si>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</si>
  <si>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</si>
  <si>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</si>
  <si>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</si>
  <si>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</si>
  <si>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</si>
  <si>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</si>
  <si>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</si>
  <si>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</si>
  <si>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</si>
  <si>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</si>
  <si>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</si>
  <si>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</si>
  <si>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</si>
  <si>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</si>
  <si>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</si>
  <si>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</si>
  <si>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</si>
  <si>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</si>
  <si>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</si>
  <si>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</si>
  <si>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</si>
  <si>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</si>
  <si>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</si>
  <si>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</si>
  <si>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</si>
  <si>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</si>
  <si>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</si>
  <si>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</si>
  <si>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</si>
  <si>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</si>
  <si>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</si>
  <si>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</si>
  <si>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</si>
  <si>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</si>
  <si>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</si>
  <si>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</si>
  <si>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</si>
  <si>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</si>
  <si>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</si>
  <si>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</si>
  <si>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</si>
  <si>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</si>
  <si>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</si>
  <si>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</si>
  <si>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</si>
  <si>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</si>
  <si>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</si>
  <si>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</si>
  <si>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</si>
  <si>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</si>
  <si>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</si>
  <si>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</si>
  <si>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</si>
  <si>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</si>
  <si>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</si>
  <si>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</si>
  <si>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</si>
  <si>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</si>
  <si>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</si>
  <si>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</si>
  <si>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</si>
  <si>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</si>
  <si>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</si>
  <si>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</si>
  <si>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</si>
  <si>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</si>
  <si>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</si>
  <si>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</si>
  <si>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</si>
  <si>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</si>
  <si>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</si>
  <si>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</si>
  <si>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</si>
  <si>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</si>
  <si>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</si>
  <si>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</si>
  <si>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</si>
  <si>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</si>
  <si>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</si>
  <si>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</si>
  <si>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</si>
  <si>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</si>
  <si>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</si>
  <si>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</si>
  <si>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</si>
  <si>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</si>
  <si>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</si>
  <si>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</si>
  <si>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</si>
  <si>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</si>
  <si>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</si>
  <si>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</si>
  <si>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</si>
  <si>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</si>
  <si>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</si>
  <si>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</si>
  <si>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</si>
  <si>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</si>
  <si>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</si>
  <si>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</si>
  <si>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</si>
  <si>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</si>
  <si>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</si>
  <si>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</si>
  <si>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</si>
  <si>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</si>
  <si>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</si>
  <si>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</si>
  <si>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</si>
  <si>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</si>
  <si>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</si>
  <si>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</si>
  <si>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</si>
  <si>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</si>
  <si>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</si>
  <si>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</si>
  <si>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</si>
  <si>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</si>
  <si>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</si>
  <si>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</si>
  <si>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</si>
  <si>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</si>
  <si>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</si>
  <si>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</si>
  <si>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</si>
  <si>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</si>
  <si>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</si>
  <si>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</si>
  <si>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</si>
  <si>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</si>
  <si>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</si>
  <si>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</si>
  <si>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</si>
  <si>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</si>
  <si>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</si>
  <si>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</si>
  <si>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</si>
  <si>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</si>
  <si>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</si>
  <si>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</si>
  <si>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</si>
  <si>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</si>
  <si>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</si>
  <si>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</si>
  <si>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</si>
  <si>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</si>
  <si>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</si>
  <si>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</si>
  <si>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</si>
  <si>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</si>
  <si>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</si>
  <si>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</si>
  <si>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</si>
  <si>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</si>
  <si>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</si>
  <si>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</si>
  <si>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</si>
  <si>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</si>
  <si>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</si>
  <si>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</si>
  <si>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</si>
  <si>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</si>
  <si>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</si>
  <si>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</si>
  <si>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</si>
  <si>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</si>
  <si>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</si>
  <si>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</si>
  <si>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</si>
  <si>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</si>
  <si>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</si>
  <si>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</si>
  <si>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</si>
  <si>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</si>
  <si>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</si>
  <si>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</si>
  <si>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</si>
  <si>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</si>
  <si>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</si>
  <si>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</si>
  <si>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</si>
  <si>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</si>
  <si>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</si>
  <si>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</si>
  <si>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</si>
  <si>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</si>
  <si>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</si>
  <si>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</si>
  <si>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</si>
  <si>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</si>
  <si>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</si>
  <si>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</si>
  <si>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</si>
  <si>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</si>
  <si>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</si>
  <si>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</si>
  <si>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</si>
  <si>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</si>
  <si>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</si>
  <si>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</si>
  <si>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</si>
  <si>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</si>
  <si>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</si>
  <si>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</si>
  <si>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</si>
  <si>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</si>
  <si>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</si>
  <si>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</si>
  <si>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</si>
  <si>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</si>
  <si>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</si>
  <si>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</si>
  <si>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</si>
  <si>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</si>
  <si>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</si>
  <si>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</si>
  <si>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</si>
  <si>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</si>
  <si>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</si>
  <si>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</si>
  <si>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</si>
  <si>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</si>
  <si>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</si>
  <si>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</si>
  <si>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</si>
  <si>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</si>
  <si>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</si>
  <si>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</si>
  <si>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</si>
  <si>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</si>
  <si>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</si>
  <si>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</si>
  <si>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</si>
  <si>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</si>
  <si>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</si>
  <si>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</si>
  <si>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</si>
  <si>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</si>
  <si>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</si>
  <si>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</si>
  <si>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</si>
  <si>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</si>
  <si>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</si>
  <si>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</si>
  <si>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</si>
  <si>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</si>
  <si>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</si>
  <si>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</si>
  <si>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</si>
  <si>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</si>
  <si>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</si>
  <si>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</si>
  <si>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</si>
  <si>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</si>
  <si>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</si>
  <si>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</si>
  <si>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</si>
  <si>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</si>
  <si>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</si>
  <si>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</si>
  <si>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</si>
  <si>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</si>
  <si>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</si>
  <si>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</si>
  <si>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</si>
  <si>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</si>
  <si>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</si>
  <si>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</si>
  <si>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</si>
  <si>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</si>
  <si>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</si>
  <si>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</si>
  <si>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</si>
  <si>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</si>
  <si>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</si>
  <si>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</si>
  <si>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</si>
  <si>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</si>
  <si>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</si>
  <si>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</si>
  <si>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</si>
  <si>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</si>
  <si>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</si>
  <si>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</si>
  <si>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</si>
  <si>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</si>
  <si>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</si>
  <si>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</si>
  <si>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</si>
  <si>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</si>
  <si>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</si>
  <si>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</si>
  <si>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</si>
  <si>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</si>
  <si>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</si>
  <si>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</si>
  <si>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</si>
  <si>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</si>
  <si>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</si>
  <si>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</si>
  <si>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</si>
  <si>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</si>
  <si>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</si>
  <si>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</si>
  <si>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</si>
  <si>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</si>
  <si>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</si>
  <si>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</si>
  <si>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</si>
  <si>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</si>
  <si>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</si>
  <si>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</si>
  <si>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</si>
  <si>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</si>
  <si>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</si>
  <si>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</si>
  <si>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</si>
  <si>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</si>
  <si>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</si>
  <si>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</si>
  <si>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</si>
  <si>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</si>
  <si>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</si>
  <si>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</si>
  <si>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</si>
  <si>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</si>
  <si>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</si>
  <si>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</si>
  <si>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</si>
  <si>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</si>
  <si>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</si>
  <si>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</si>
  <si>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</si>
  <si>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</si>
  <si>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</si>
  <si>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</si>
  <si>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</si>
  <si>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</si>
  <si>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</si>
  <si>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</si>
  <si>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</si>
  <si>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</si>
  <si>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</si>
  <si>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</si>
  <si>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</si>
  <si>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</si>
  <si>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</si>
  <si>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</si>
  <si>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</si>
  <si>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</si>
  <si>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</si>
  <si>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</si>
  <si>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</si>
  <si>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</si>
  <si>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</si>
  <si>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</si>
  <si>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</si>
  <si>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</si>
  <si>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</si>
  <si>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</si>
  <si>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</si>
  <si>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</si>
  <si>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</si>
  <si>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</si>
  <si>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</si>
  <si>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</si>
  <si>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</si>
  <si>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</si>
  <si>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</si>
  <si>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</si>
  <si>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</si>
  <si>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</si>
  <si>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</si>
  <si>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</si>
  <si>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</si>
  <si>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</si>
  <si>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</si>
  <si>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</si>
  <si>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</si>
  <si>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</si>
  <si>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</si>
  <si>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</si>
  <si>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</si>
  <si>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</si>
  <si>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</si>
  <si>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</si>
  <si>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</si>
  <si>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</si>
  <si>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</si>
  <si>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</si>
  <si>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</si>
  <si>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</si>
  <si>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</si>
  <si>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</si>
  <si>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</si>
  <si>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</si>
  <si>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</si>
  <si>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</si>
  <si>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</si>
  <si>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</si>
  <si>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</si>
  <si>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</si>
  <si>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</si>
  <si>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</si>
  <si>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</si>
  <si>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</si>
  <si>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</si>
  <si>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</si>
  <si>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</si>
  <si>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</si>
  <si>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</si>
  <si>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</si>
  <si>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</si>
  <si>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</si>
  <si>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</si>
  <si>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</si>
  <si>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</si>
  <si>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</si>
  <si>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</si>
  <si>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</si>
  <si>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</si>
  <si>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</si>
  <si>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</si>
  <si>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</si>
  <si>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</si>
  <si>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</si>
  <si>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</si>
  <si>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</si>
  <si>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</si>
  <si>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</si>
  <si>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</si>
  <si>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</si>
  <si>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</si>
  <si>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</si>
  <si>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</si>
  <si>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</si>
  <si>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</si>
  <si>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</si>
  <si>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</si>
  <si>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</si>
  <si>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</si>
  <si>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</si>
  <si>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</si>
  <si>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</si>
  <si>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</si>
  <si>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</si>
  <si>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</si>
  <si>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</si>
  <si>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</si>
  <si>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</si>
  <si>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</si>
  <si>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</si>
  <si>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</si>
  <si>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</si>
  <si>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</si>
  <si>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</si>
  <si>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</si>
  <si>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</si>
  <si>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</si>
  <si>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</si>
  <si>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</si>
  <si>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</si>
  <si>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</si>
  <si>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</si>
  <si>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</si>
  <si>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</si>
  <si>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</si>
  <si>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</si>
  <si>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</si>
  <si>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</si>
  <si>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</si>
  <si>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</si>
  <si>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</si>
  <si>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</si>
  <si>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</si>
  <si>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</si>
  <si>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</si>
  <si>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</si>
  <si>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</si>
  <si>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</si>
  <si>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</si>
  <si>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</si>
  <si>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</si>
  <si>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</si>
  <si>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</si>
  <si>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</si>
  <si>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</si>
  <si>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</si>
  <si>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</si>
  <si>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</si>
  <si>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</si>
  <si>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</si>
  <si>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</si>
  <si>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</si>
  <si>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</si>
  <si>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</si>
  <si>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</si>
  <si>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</si>
  <si>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</si>
  <si>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</si>
  <si>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</si>
  <si>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</si>
  <si>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</si>
  <si>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</si>
  <si>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</si>
  <si>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</si>
  <si>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</si>
  <si>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</si>
  <si>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</si>
  <si>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</si>
  <si>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</si>
  <si>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</si>
  <si>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</si>
  <si>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</si>
  <si>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</si>
  <si>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</si>
  <si>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</si>
  <si>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</si>
  <si>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</si>
  <si>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</si>
  <si>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</si>
  <si>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</si>
  <si>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</si>
  <si>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</si>
  <si>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</si>
  <si>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</si>
  <si>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</si>
  <si>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</si>
  <si>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</si>
  <si>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</si>
  <si>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</si>
  <si>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</si>
  <si>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</si>
  <si>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</si>
  <si>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</si>
  <si>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</si>
  <si>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</si>
  <si>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</si>
  <si>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</si>
  <si>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</si>
  <si>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</si>
  <si>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</si>
  <si>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</si>
  <si>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</si>
  <si>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</si>
  <si>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</si>
  <si>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</si>
  <si>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</si>
  <si>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</si>
  <si>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</si>
  <si>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</si>
  <si>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</si>
  <si>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</si>
  <si>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</si>
  <si>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</si>
  <si>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</si>
  <si>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</si>
  <si>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</si>
  <si>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</si>
  <si>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</si>
  <si>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</si>
  <si>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</si>
  <si>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</si>
  <si>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</si>
  <si>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</si>
  <si>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</si>
  <si>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</si>
  <si>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</si>
  <si>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</si>
  <si>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</si>
  <si>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</si>
  <si>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</si>
  <si>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</si>
  <si>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</si>
  <si>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</si>
  <si>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</si>
  <si>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</si>
  <si>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</si>
  <si>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</si>
  <si>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</si>
  <si>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</si>
  <si>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</si>
  <si>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</si>
  <si>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</si>
  <si>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</si>
  <si>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</si>
  <si>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</si>
  <si>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</si>
  <si>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</si>
  <si>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</si>
  <si>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</si>
  <si>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</si>
  <si>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</si>
  <si>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</si>
  <si>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</si>
  <si>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</si>
  <si>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</si>
  <si>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</si>
  <si>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</si>
  <si>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</si>
  <si>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</si>
  <si>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</si>
  <si>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</si>
  <si>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</si>
  <si>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</si>
  <si>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</si>
  <si>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</si>
  <si>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</si>
  <si>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</si>
  <si>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</si>
  <si>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</si>
  <si>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</si>
  <si>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</si>
  <si>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</si>
  <si>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</si>
  <si>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</si>
  <si>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</si>
  <si>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</si>
  <si>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</si>
  <si>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</si>
  <si>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</si>
  <si>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</si>
  <si>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</si>
  <si>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</si>
  <si>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</si>
  <si>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</si>
  <si>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</si>
  <si>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</si>
  <si>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</si>
  <si>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</si>
  <si>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</si>
  <si>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</si>
  <si>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</si>
  <si>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</si>
  <si>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</si>
  <si>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</si>
  <si>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</si>
  <si>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</si>
  <si>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</si>
  <si>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</si>
  <si>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</si>
  <si>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</si>
  <si>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</si>
  <si>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</si>
  <si>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</si>
  <si>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</si>
  <si>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</si>
  <si>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</si>
  <si>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</si>
  <si>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</si>
  <si>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</si>
  <si>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</si>
  <si>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</si>
  <si>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</si>
  <si>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</si>
  <si>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</si>
  <si>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</si>
  <si>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</si>
  <si>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</si>
  <si>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</si>
  <si>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</si>
  <si>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</si>
  <si>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</si>
  <si>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</si>
  <si>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</si>
  <si>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</si>
  <si>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</si>
  <si>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</si>
  <si>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</si>
  <si>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</si>
  <si>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</si>
  <si>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</si>
  <si>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</si>
  <si>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</si>
  <si>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</si>
  <si>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</si>
  <si>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</si>
  <si>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</si>
  <si>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</si>
  <si>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</si>
  <si>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</si>
  <si>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</si>
  <si>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</si>
  <si>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</si>
  <si>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</si>
  <si>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</si>
  <si>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</si>
  <si>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</si>
  <si>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</si>
  <si>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</si>
  <si>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</si>
  <si>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</si>
  <si>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</si>
  <si>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</si>
  <si>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</si>
  <si>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</si>
  <si>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</si>
  <si>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</si>
  <si>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</si>
  <si>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</si>
  <si>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</si>
  <si>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</si>
  <si>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</si>
  <si>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</si>
  <si>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</si>
  <si>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</si>
  <si>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</si>
  <si>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</si>
  <si>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</si>
  <si>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</si>
  <si>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</si>
  <si>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</si>
  <si>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</si>
  <si>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</si>
  <si>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</si>
  <si>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</si>
  <si>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</si>
  <si>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</si>
  <si>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</si>
  <si>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</si>
  <si>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</si>
  <si>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</si>
  <si>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</si>
  <si>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</si>
  <si>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</si>
  <si>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</si>
  <si>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</si>
  <si>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</si>
  <si>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</si>
  <si>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</si>
  <si>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</si>
  <si>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</si>
  <si>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</si>
  <si>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</si>
  <si>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</si>
  <si>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</si>
  <si>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</si>
  <si>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</si>
  <si>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</si>
  <si>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</si>
  <si>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</si>
  <si>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</si>
  <si>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</si>
  <si>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</si>
  <si>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</si>
  <si>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</si>
  <si>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</si>
  <si>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</si>
  <si>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</si>
  <si>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</si>
  <si>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</si>
  <si>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</si>
  <si>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</si>
  <si>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</si>
  <si>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</si>
  <si>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</si>
  <si>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</si>
  <si>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</si>
  <si>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</si>
  <si>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</si>
  <si>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</si>
  <si>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</si>
  <si>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</si>
  <si>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</si>
  <si>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</si>
  <si>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</si>
  <si>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</si>
  <si>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</si>
  <si>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</si>
  <si>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</si>
  <si>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</si>
  <si>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</si>
  <si>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</si>
  <si>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</si>
  <si>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</si>
  <si>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</si>
  <si>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</si>
  <si>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</si>
  <si>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</si>
  <si>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</si>
  <si>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</si>
  <si>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</si>
  <si>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</si>
  <si>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</si>
  <si>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</si>
  <si>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</si>
  <si>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</si>
  <si>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</si>
  <si>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</si>
  <si>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</si>
  <si>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</si>
  <si>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</si>
  <si>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</si>
  <si>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</si>
  <si>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</si>
  <si>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</si>
  <si>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</si>
  <si>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</si>
  <si>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</si>
  <si>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</si>
  <si>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</si>
  <si>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</si>
  <si>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</si>
  <si>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</si>
  <si>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</si>
  <si>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</si>
  <si>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</si>
  <si>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</si>
  <si>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</si>
  <si>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</si>
  <si>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</si>
  <si>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</si>
  <si>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</si>
  <si>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</si>
  <si>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</si>
  <si>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</si>
  <si>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</si>
  <si>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</si>
  <si>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</si>
  <si>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</si>
  <si>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</si>
  <si>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</si>
  <si>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</si>
  <si>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</si>
  <si>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</si>
  <si>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</si>
  <si>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</si>
  <si>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</si>
  <si>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</si>
  <si>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</si>
  <si>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</si>
  <si>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</si>
  <si>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</si>
  <si>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</si>
  <si>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</si>
  <si>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</si>
  <si>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</si>
  <si>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</si>
  <si>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</si>
  <si>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</si>
  <si>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</si>
  <si>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</si>
  <si>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</si>
  <si>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</si>
  <si>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</si>
  <si>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</si>
  <si>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</si>
  <si>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</si>
  <si>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</si>
  <si>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</si>
  <si>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</si>
  <si>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</si>
  <si>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</si>
  <si>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</si>
  <si>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</si>
  <si>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</si>
  <si>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</si>
  <si>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</si>
  <si>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</si>
  <si>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</si>
  <si>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</si>
  <si>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</si>
  <si>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</si>
  <si>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</si>
  <si>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</si>
  <si>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</si>
  <si>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</si>
  <si>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</si>
  <si>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</si>
  <si>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</si>
  <si>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</si>
  <si>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</si>
  <si>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</si>
  <si>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</si>
  <si>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</si>
  <si>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</si>
  <si>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</si>
  <si>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</si>
  <si>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</si>
  <si>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</si>
  <si>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</si>
  <si>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</si>
  <si>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</si>
  <si>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</si>
  <si>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</si>
  <si>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</si>
  <si>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</si>
  <si>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</si>
  <si>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</si>
  <si>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</si>
  <si>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</si>
  <si>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</si>
  <si>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</si>
  <si>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</si>
  <si>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</si>
  <si>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</si>
  <si>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</si>
  <si>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</si>
  <si>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</si>
  <si>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</si>
  <si>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</si>
  <si>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</si>
  <si>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</si>
  <si>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</si>
  <si>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</si>
  <si>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</si>
  <si>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</si>
  <si>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</si>
  <si>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</si>
  <si>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</si>
  <si>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</si>
  <si>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</si>
  <si>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</si>
  <si>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</si>
  <si>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</si>
  <si>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</si>
  <si>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</si>
  <si>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</si>
  <si>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</si>
  <si>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</si>
  <si>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</si>
  <si>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</si>
  <si>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</si>
  <si>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</si>
  <si>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</si>
  <si>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</si>
  <si>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</si>
  <si>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</si>
  <si>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</si>
  <si>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</si>
  <si>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</si>
  <si>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</si>
  <si>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</si>
  <si>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</si>
  <si>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</si>
  <si>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</si>
  <si>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</si>
  <si>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</si>
  <si>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</si>
  <si>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</si>
  <si>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</si>
  <si>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</si>
  <si>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</si>
  <si>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</si>
  <si>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</si>
  <si>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</si>
  <si>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</si>
  <si>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</si>
  <si>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</si>
  <si>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</si>
  <si>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</si>
  <si>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</si>
  <si>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</si>
  <si>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</si>
  <si>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</si>
  <si>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</si>
  <si>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</si>
  <si>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</si>
  <si>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</si>
  <si>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</si>
  <si>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</si>
  <si>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</si>
  <si>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</si>
  <si>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</si>
  <si>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</si>
  <si>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</si>
  <si>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</si>
  <si>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</si>
  <si>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</si>
  <si>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</si>
  <si>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</si>
  <si>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</si>
  <si>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</si>
  <si>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</si>
  <si>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</si>
  <si>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</si>
  <si>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</si>
  <si>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</si>
  <si>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</si>
  <si>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</si>
  <si>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</si>
  <si>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</si>
  <si>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</si>
  <si>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</si>
  <si>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</si>
  <si>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</si>
  <si>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</si>
  <si>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</si>
  <si>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</si>
  <si>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</si>
  <si>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</si>
  <si>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</si>
  <si>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</si>
  <si>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</si>
  <si>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</si>
  <si>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</si>
  <si>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</si>
  <si>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</si>
  <si>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</si>
  <si>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</si>
  <si>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</si>
  <si>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</si>
  <si>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</si>
  <si>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</si>
  <si>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</si>
  <si>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</si>
  <si>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</si>
  <si>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</si>
  <si>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</si>
  <si>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</si>
  <si>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</si>
  <si>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</si>
  <si>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</si>
  <si>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</si>
  <si>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</si>
  <si>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</si>
  <si>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</si>
  <si>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</si>
  <si>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</si>
  <si>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</si>
  <si>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</si>
  <si>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</si>
  <si>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</si>
  <si>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</si>
  <si>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</si>
  <si>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</si>
  <si>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</si>
  <si>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</si>
  <si>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</si>
  <si>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</si>
  <si>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</si>
  <si>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</si>
  <si>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</si>
  <si>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</si>
  <si>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</si>
  <si>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</si>
  <si>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</si>
  <si>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</si>
  <si>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</si>
  <si>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</si>
  <si>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</si>
  <si>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</si>
  <si>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</si>
  <si>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</si>
  <si>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</si>
  <si>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</si>
  <si>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</si>
  <si>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</si>
  <si>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</si>
  <si>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</si>
  <si>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</si>
  <si>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</si>
  <si>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</si>
  <si>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</si>
  <si>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</si>
  <si>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</si>
  <si>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</si>
  <si>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</si>
  <si>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</si>
  <si>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</si>
  <si>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</si>
  <si>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</si>
  <si>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</si>
  <si>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</si>
  <si>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</si>
  <si>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</si>
  <si>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</si>
  <si>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</si>
  <si>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</si>
  <si>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</si>
  <si>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</si>
  <si>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</si>
  <si>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</si>
  <si>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</si>
  <si>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</si>
  <si>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</si>
  <si>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</si>
  <si>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</si>
  <si>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</si>
  <si>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</si>
  <si>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</si>
  <si>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</si>
  <si>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</si>
  <si>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</si>
  <si>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</si>
  <si>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</si>
  <si>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</si>
  <si>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</si>
  <si>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</si>
  <si>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</si>
  <si>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</si>
  <si>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</si>
  <si>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</si>
  <si>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</si>
  <si>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</si>
  <si>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</si>
  <si>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</si>
  <si>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</si>
  <si>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</si>
  <si>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</si>
  <si>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</si>
  <si>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</si>
  <si>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</si>
  <si>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</si>
  <si>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</si>
  <si>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</si>
  <si>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</si>
  <si>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</si>
  <si>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</si>
  <si>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</si>
  <si>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</si>
  <si>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</si>
  <si>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</si>
  <si>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</si>
  <si>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</si>
  <si>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</si>
  <si>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</si>
  <si>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</si>
  <si>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</si>
  <si>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</si>
  <si>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</si>
  <si>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</si>
  <si>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</si>
  <si>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</si>
  <si>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</si>
  <si>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</si>
  <si>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</si>
  <si>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</si>
  <si>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</si>
  <si>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</si>
  <si>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</si>
  <si>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</si>
  <si>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</si>
  <si>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</si>
  <si>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</si>
  <si>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</si>
  <si>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</si>
  <si>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</si>
  <si>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</si>
  <si>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</si>
  <si>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</si>
  <si>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</si>
  <si>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</si>
  <si>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</si>
  <si>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</si>
  <si>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</si>
  <si>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</si>
  <si>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</si>
  <si>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</si>
  <si>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</si>
  <si>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</si>
  <si>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</si>
  <si>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</si>
  <si>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</si>
  <si>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</si>
  <si>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</si>
  <si>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</si>
  <si>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</si>
  <si>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</si>
  <si>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</si>
  <si>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</si>
  <si>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</si>
  <si>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</si>
  <si>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</si>
  <si>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</si>
  <si>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</si>
  <si>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</si>
  <si>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</si>
  <si>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</si>
  <si>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</si>
  <si>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</si>
  <si>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</si>
  <si>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</si>
  <si>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</si>
  <si>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</si>
  <si>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</si>
  <si>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</si>
  <si>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</si>
  <si>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</si>
  <si>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</si>
  <si>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</si>
  <si>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</si>
  <si>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</si>
  <si>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</si>
  <si>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</si>
  <si>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</si>
  <si>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</si>
  <si>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</si>
  <si>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</si>
  <si>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</si>
  <si>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</si>
  <si>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</si>
  <si>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</si>
  <si>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</si>
  <si>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</si>
  <si>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</si>
  <si>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</si>
  <si>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</si>
  <si>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</si>
  <si>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</si>
  <si>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</si>
  <si>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</si>
  <si>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</si>
  <si>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</si>
  <si>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</si>
  <si>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</si>
  <si>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</si>
  <si>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</si>
  <si>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</si>
  <si>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</si>
  <si>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</si>
  <si>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</si>
  <si>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</si>
  <si>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</si>
  <si>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</si>
  <si>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</si>
  <si>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</si>
  <si>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</si>
  <si>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</si>
  <si>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</si>
  <si>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</si>
  <si>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</si>
  <si>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</si>
  <si>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</si>
  <si>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</si>
  <si>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</si>
  <si>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</si>
  <si>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</si>
  <si>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</si>
  <si>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</si>
  <si>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</si>
  <si>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</si>
  <si>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</si>
  <si>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</si>
  <si>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</si>
  <si>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</si>
  <si>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</si>
  <si>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</si>
  <si>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</si>
  <si>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</si>
  <si>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</si>
  <si>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</si>
  <si>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</si>
  <si>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</si>
  <si>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</si>
  <si>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</si>
  <si>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</si>
  <si>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</si>
  <si>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</si>
  <si>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</si>
  <si>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</si>
  <si>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</si>
  <si>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</si>
  <si>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</si>
  <si>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</si>
  <si>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</si>
  <si>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</si>
  <si>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</si>
  <si>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</si>
  <si>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</si>
  <si>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</si>
  <si>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</si>
  <si>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</si>
  <si>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</si>
  <si>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</si>
  <si>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</si>
  <si>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</si>
  <si>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</si>
  <si>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</si>
  <si>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</si>
  <si>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</si>
  <si>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</si>
  <si>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</si>
  <si>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</si>
  <si>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</si>
  <si>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</si>
  <si>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</si>
  <si>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</si>
  <si>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</si>
  <si>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</si>
  <si>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</si>
  <si>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</si>
  <si>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</si>
  <si>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</si>
  <si>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</si>
  <si>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</si>
  <si>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</si>
  <si>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</si>
  <si>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</si>
  <si>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</si>
  <si>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</si>
  <si>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</si>
  <si>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</si>
  <si>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</si>
  <si>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</si>
  <si>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</si>
  <si>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</si>
  <si>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</si>
  <si>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</si>
  <si>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</si>
  <si>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</si>
  <si>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</si>
  <si>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</si>
  <si>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</si>
  <si>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</si>
  <si>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</si>
  <si>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</si>
  <si>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</si>
  <si>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</si>
  <si>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</si>
  <si>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</si>
  <si>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</si>
  <si>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</si>
  <si>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</si>
  <si>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</si>
  <si>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</si>
  <si>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</si>
  <si>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</si>
  <si>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</si>
  <si>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</si>
  <si>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</si>
  <si>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</si>
  <si>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</si>
  <si>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</si>
  <si>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</si>
  <si>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</si>
  <si>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</si>
  <si>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</si>
  <si>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</si>
  <si>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</si>
  <si>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</si>
  <si>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</si>
  <si>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</si>
  <si>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</si>
  <si>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</si>
  <si>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</si>
  <si>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</si>
  <si>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</si>
  <si>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</si>
  <si>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</si>
  <si>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</si>
  <si>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</si>
  <si>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</si>
  <si>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</si>
  <si>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</si>
  <si>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</si>
  <si>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</si>
  <si>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</si>
  <si>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</si>
  <si>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</si>
  <si>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</si>
  <si>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</si>
  <si>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</si>
  <si>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</si>
  <si>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</si>
  <si>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</si>
  <si>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</si>
  <si>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</si>
  <si>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</si>
  <si>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</si>
  <si>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</si>
  <si>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</si>
  <si>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</si>
  <si>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</si>
  <si>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</si>
  <si>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</si>
  <si>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</si>
  <si>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</si>
  <si>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</si>
  <si>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</si>
  <si>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</si>
  <si>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</si>
  <si>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</si>
  <si>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</si>
  <si>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</si>
  <si>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</si>
  <si>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</si>
  <si>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</si>
  <si>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</si>
  <si>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</si>
  <si>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</si>
  <si>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</si>
  <si>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</si>
  <si>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</si>
  <si>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</si>
  <si>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</si>
  <si>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</si>
  <si>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</si>
  <si>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</si>
  <si>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</si>
  <si>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</si>
  <si>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</si>
  <si>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</si>
  <si>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</si>
  <si>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</si>
  <si>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</si>
  <si>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</si>
  <si>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</si>
  <si>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</si>
  <si>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</si>
  <si>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</si>
  <si>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</si>
  <si>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</si>
  <si>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</si>
  <si>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</si>
  <si>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</si>
  <si>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</si>
  <si>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</si>
  <si>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</si>
  <si>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</si>
  <si>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</si>
  <si>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</si>
  <si>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</si>
  <si>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</si>
  <si>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</si>
  <si>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</si>
  <si>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</si>
  <si>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</si>
  <si>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</si>
  <si>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</si>
  <si>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</si>
  <si>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</si>
  <si>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</si>
  <si>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</si>
  <si>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</si>
  <si>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</si>
  <si>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</si>
  <si>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</si>
  <si>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</si>
  <si>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</si>
  <si>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</si>
  <si>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</si>
  <si>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</si>
  <si>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</si>
  <si>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</si>
  <si>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</si>
  <si>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</si>
  <si>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</si>
  <si>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</si>
  <si>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</si>
  <si>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</si>
  <si>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</si>
  <si>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</si>
  <si>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</si>
  <si>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</si>
  <si>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</si>
  <si>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</si>
  <si>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</si>
  <si>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</si>
  <si>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</si>
  <si>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</si>
  <si>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</si>
  <si>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</si>
  <si>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</si>
  <si>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</si>
  <si>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</si>
  <si>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</si>
  <si>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</si>
  <si>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</si>
  <si>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</si>
  <si>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</si>
  <si>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</si>
  <si>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</si>
  <si>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</si>
  <si>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</si>
  <si>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</si>
  <si>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</si>
  <si>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</si>
  <si>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</si>
  <si>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</si>
  <si>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</si>
  <si>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</si>
  <si>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</si>
  <si>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</si>
  <si>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</si>
  <si>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</si>
  <si>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</si>
  <si>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</si>
  <si>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</si>
  <si>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</si>
  <si>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</si>
  <si>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</si>
  <si>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</si>
  <si>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</si>
  <si>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</si>
  <si>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</si>
  <si>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</si>
  <si>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</si>
  <si>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</si>
  <si>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</si>
  <si>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</si>
  <si>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</si>
  <si>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</si>
  <si>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</si>
  <si>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</si>
  <si>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</si>
  <si>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</si>
  <si>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</si>
  <si>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</si>
  <si>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</si>
  <si>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</si>
  <si>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</si>
  <si>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</si>
  <si>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</si>
  <si>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</si>
  <si>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</si>
  <si>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</si>
  <si>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</si>
  <si>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</si>
  <si>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</si>
  <si>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</si>
  <si>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</si>
  <si>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</si>
  <si>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</si>
  <si>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</si>
  <si>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</si>
  <si>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</si>
  <si>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</si>
  <si>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</si>
  <si>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</si>
  <si>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</si>
  <si>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</si>
  <si>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</si>
  <si>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</si>
  <si>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</si>
  <si>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</si>
  <si>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</si>
  <si>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</si>
  <si>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</si>
  <si>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</si>
  <si>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</si>
  <si>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</si>
  <si>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</si>
  <si>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</si>
  <si>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</si>
  <si>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</si>
  <si>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</si>
  <si>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</si>
  <si>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</si>
  <si>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</si>
  <si>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</si>
  <si>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</si>
  <si>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</si>
  <si>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</si>
  <si>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</si>
  <si>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</si>
  <si>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</si>
  <si>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</si>
  <si>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</si>
  <si>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</si>
  <si>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</si>
  <si>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</si>
  <si>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</si>
  <si>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</si>
  <si>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</si>
  <si>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</si>
  <si>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</si>
  <si>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</si>
  <si>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</si>
  <si>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</si>
  <si>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</si>
  <si>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</si>
  <si>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</si>
  <si>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</si>
  <si>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</si>
  <si>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</si>
  <si>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</si>
  <si>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</si>
  <si>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</si>
  <si>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</si>
  <si>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</si>
  <si>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</si>
  <si>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</si>
  <si>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</si>
  <si>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</si>
  <si>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</si>
  <si>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</si>
  <si>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</si>
  <si>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</si>
  <si>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</si>
  <si>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</si>
  <si>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</si>
  <si>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</si>
  <si>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</si>
  <si>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</si>
  <si>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</si>
  <si>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</si>
  <si>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</si>
  <si>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</si>
  <si>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</si>
  <si>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</si>
  <si>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</si>
  <si>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</si>
  <si>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</si>
  <si>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</si>
  <si>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</si>
  <si>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</si>
  <si>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</si>
  <si>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</si>
  <si>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</si>
  <si>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</si>
  <si>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</si>
  <si>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</si>
  <si>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</si>
  <si>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</si>
  <si>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</si>
  <si>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</si>
  <si>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</si>
  <si>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</si>
  <si>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</si>
  <si>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</si>
  <si>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</si>
  <si>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</si>
  <si>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</si>
  <si>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</si>
  <si>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</si>
  <si>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</si>
  <si>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</si>
  <si>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</si>
  <si>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</si>
  <si>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</si>
  <si>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</si>
  <si>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</si>
  <si>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</si>
  <si>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</si>
  <si>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</si>
  <si>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</si>
  <si>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</si>
  <si>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</si>
  <si>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</si>
  <si>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</si>
  <si>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</si>
  <si>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</si>
  <si>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</si>
  <si>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</si>
  <si>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</si>
  <si>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</si>
  <si>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</si>
  <si>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</si>
  <si>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</si>
  <si>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</si>
  <si>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</si>
  <si>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</si>
  <si>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</si>
  <si>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</si>
  <si>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</si>
  <si>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</si>
  <si>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</si>
  <si>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</si>
  <si>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</si>
  <si>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</si>
  <si>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</si>
  <si>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</si>
  <si>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</si>
  <si>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</si>
  <si>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</si>
  <si>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</si>
  <si>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</si>
  <si>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</si>
  <si>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</si>
  <si>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</si>
  <si>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</si>
  <si>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</si>
  <si>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</si>
  <si>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</si>
  <si>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</si>
  <si>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</si>
  <si>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</si>
  <si>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</si>
  <si>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</si>
  <si>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</si>
  <si>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</si>
  <si>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</si>
  <si>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</si>
  <si>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</si>
  <si>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</si>
  <si>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</si>
  <si>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</si>
  <si>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</si>
  <si>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</si>
  <si>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</si>
  <si>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</si>
  <si>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</si>
  <si>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</si>
  <si>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</si>
  <si>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</si>
  <si>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</si>
  <si>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</si>
  <si>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</si>
  <si>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</si>
  <si>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</si>
  <si>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</si>
  <si>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</si>
  <si>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</si>
  <si>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</si>
  <si>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</si>
  <si>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</si>
  <si>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</si>
  <si>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</si>
  <si>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</si>
  <si>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</si>
  <si>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</si>
  <si>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</si>
  <si>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</si>
  <si>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</si>
  <si>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</si>
  <si>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</si>
  <si>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</si>
  <si>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</si>
  <si>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</si>
  <si>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</si>
  <si>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</si>
  <si>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</si>
  <si>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</si>
  <si>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</si>
  <si>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</si>
  <si>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</si>
  <si>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</si>
  <si>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</si>
  <si>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</si>
  <si>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</si>
  <si>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</si>
  <si>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</si>
  <si>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</si>
  <si>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</si>
  <si>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</si>
  <si>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</si>
  <si>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</si>
  <si>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</si>
  <si>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</si>
  <si>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</si>
  <si>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</si>
  <si>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</si>
  <si>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</si>
  <si>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</si>
  <si>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</si>
  <si>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</si>
  <si>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</si>
  <si>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</si>
  <si>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</si>
  <si>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</si>
  <si>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</si>
  <si>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</si>
  <si>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</si>
  <si>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</si>
  <si>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</si>
  <si>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</si>
  <si>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</si>
  <si>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</si>
  <si>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</si>
  <si>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</si>
  <si>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</si>
  <si>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</si>
  <si>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</si>
  <si>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</si>
  <si>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</si>
  <si>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</si>
  <si>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</si>
  <si>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</si>
  <si>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</si>
  <si>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</si>
  <si>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</si>
  <si>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</si>
  <si>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</si>
  <si>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</si>
  <si>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</si>
  <si>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</si>
  <si>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</si>
  <si>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</si>
  <si>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</si>
  <si>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</si>
  <si>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</si>
  <si>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</si>
  <si>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</si>
  <si>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</si>
  <si>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</si>
  <si>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</si>
  <si>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</si>
  <si>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</si>
  <si>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</si>
  <si>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</si>
  <si>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</si>
  <si>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</si>
  <si>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</si>
  <si>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</si>
  <si>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</si>
  <si>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</si>
  <si>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</si>
  <si>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</si>
  <si>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</si>
  <si>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</si>
  <si>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</si>
  <si>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</si>
  <si>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</si>
  <si>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</si>
  <si>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</si>
  <si>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</si>
  <si>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</si>
  <si>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</si>
  <si>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</si>
  <si>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</si>
  <si>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</si>
  <si>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</si>
  <si>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</si>
  <si>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</si>
  <si>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</si>
  <si>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</si>
  <si>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</si>
  <si>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</si>
  <si>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</si>
  <si>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</si>
  <si>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</si>
  <si>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</si>
  <si>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</si>
  <si>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</si>
  <si>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</si>
  <si>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</si>
  <si>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</si>
  <si>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</si>
  <si>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</si>
  <si>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</si>
  <si>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</si>
  <si>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</si>
  <si>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</si>
  <si>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</si>
  <si>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</si>
  <si>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</si>
  <si>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</si>
  <si>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</si>
  <si>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</si>
  <si>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</si>
  <si>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</si>
  <si>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</si>
  <si>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</si>
  <si>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</si>
  <si>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</si>
  <si>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</si>
  <si>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</si>
  <si>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</si>
  <si>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</si>
  <si>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</si>
  <si>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</si>
  <si>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</si>
  <si>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</si>
  <si>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</si>
  <si>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</si>
  <si>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</si>
  <si>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</si>
  <si>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</si>
  <si>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</si>
  <si>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</si>
  <si>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</si>
  <si>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</si>
  <si>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</si>
  <si>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</si>
  <si>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</si>
  <si>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</si>
  <si>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</si>
  <si>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</si>
  <si>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</si>
  <si>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</si>
  <si>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</si>
  <si>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</si>
  <si>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</si>
  <si>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</si>
  <si>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</si>
  <si>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</si>
  <si>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</si>
  <si>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</si>
  <si>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</si>
  <si>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</si>
  <si>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</si>
  <si>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</si>
  <si>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</si>
  <si>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</si>
  <si>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</si>
  <si>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</si>
  <si>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</si>
  <si>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</si>
  <si>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</si>
  <si>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</si>
  <si>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</si>
  <si>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</si>
  <si>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</si>
  <si>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</si>
  <si>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</si>
  <si>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</si>
  <si>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</si>
  <si>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</si>
  <si>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</si>
  <si>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</si>
  <si>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</si>
  <si>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</si>
  <si>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</si>
  <si>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</si>
  <si>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</si>
  <si>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</si>
  <si>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</si>
  <si>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</si>
  <si>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</si>
  <si>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</si>
  <si>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</si>
  <si>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</si>
  <si>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</si>
  <si>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</si>
  <si>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</si>
  <si>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</si>
  <si>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</si>
  <si>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</si>
  <si>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</si>
  <si>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</si>
  <si>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</si>
  <si>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</si>
  <si>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</si>
  <si>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</si>
  <si>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</si>
  <si>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</si>
  <si>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</si>
  <si>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</si>
  <si>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</si>
  <si>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</si>
  <si>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</si>
  <si>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</si>
  <si>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</si>
  <si>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</si>
  <si>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</si>
  <si>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</si>
  <si>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</si>
  <si>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</si>
  <si>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</si>
  <si>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</si>
  <si>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</si>
  <si>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</si>
  <si>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</si>
  <si>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</si>
  <si>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</si>
  <si>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</si>
  <si>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</si>
  <si>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</si>
  <si>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</si>
  <si>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</si>
  <si>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</si>
  <si>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</si>
  <si>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</si>
  <si>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</si>
  <si>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</si>
  <si>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</si>
  <si>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</si>
  <si>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</si>
  <si>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</si>
  <si>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</si>
  <si>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</si>
  <si>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</si>
  <si>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</si>
  <si>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</si>
  <si>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</si>
  <si>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</si>
  <si>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</si>
  <si>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</si>
  <si>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</si>
  <si>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</si>
  <si>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</si>
  <si>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</si>
  <si>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</si>
  <si>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</si>
  <si>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</si>
  <si>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</si>
  <si>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</si>
  <si>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</si>
  <si>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</si>
  <si>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</si>
  <si>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</si>
  <si>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</si>
  <si>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</si>
  <si>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</si>
  <si>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</si>
  <si>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</si>
  <si>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</si>
  <si>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</si>
  <si>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</si>
  <si>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</si>
  <si>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</si>
  <si>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</si>
  <si>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</si>
  <si>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</si>
  <si>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</si>
  <si>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</si>
  <si>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</si>
  <si>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</si>
  <si>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</si>
  <si>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</si>
  <si>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</si>
  <si>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</si>
  <si>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</si>
  <si>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</si>
  <si>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</si>
  <si>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</si>
  <si>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</si>
  <si>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</si>
  <si>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</si>
  <si>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</si>
  <si>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</si>
  <si>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</si>
  <si>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</si>
  <si>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</si>
  <si>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</si>
  <si>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</si>
  <si>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</si>
  <si>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</si>
  <si>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</si>
  <si>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</si>
  <si>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</si>
  <si>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</si>
  <si>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</si>
  <si>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</si>
  <si>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</si>
  <si>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</si>
  <si>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</si>
  <si>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</si>
  <si>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</si>
  <si>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</si>
  <si>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</si>
  <si>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</si>
  <si>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</si>
  <si>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</si>
  <si>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</si>
  <si>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</si>
  <si>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</si>
  <si>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</si>
  <si>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</si>
  <si>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</si>
  <si>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</si>
  <si>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</si>
  <si>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</si>
  <si>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</si>
  <si>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</si>
  <si>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</si>
  <si>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</si>
  <si>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</si>
  <si>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</si>
  <si>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</si>
  <si>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</si>
  <si>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</si>
  <si>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</si>
  <si>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</si>
  <si>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</si>
  <si>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</si>
  <si>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</si>
  <si>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</si>
  <si>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</si>
  <si>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</si>
  <si>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</si>
  <si>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</si>
  <si>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</si>
  <si>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</si>
  <si>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</si>
  <si>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</si>
  <si>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</si>
  <si>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</si>
  <si>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</si>
  <si>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</si>
  <si>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</si>
  <si>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</si>
  <si>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</si>
  <si>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</si>
  <si>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</si>
  <si>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</si>
  <si>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</si>
  <si>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</si>
  <si>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</si>
  <si>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</si>
  <si>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</si>
  <si>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</si>
  <si>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</si>
  <si>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</si>
  <si>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</si>
  <si>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</si>
  <si>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</si>
  <si>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</si>
  <si>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</si>
  <si>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</si>
  <si>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</si>
  <si>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</si>
  <si>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</si>
  <si>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</si>
  <si>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</si>
  <si>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</si>
  <si>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</si>
  <si>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</si>
  <si>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</si>
  <si>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</si>
  <si>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</si>
  <si>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</si>
  <si>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</si>
  <si>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</si>
  <si>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</si>
  <si>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</si>
  <si>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</si>
  <si>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</si>
  <si>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</si>
  <si>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</si>
  <si>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</si>
  <si>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</si>
  <si>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</si>
  <si>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</si>
  <si>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</si>
  <si>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</si>
  <si>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</si>
  <si>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</si>
  <si>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</si>
  <si>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</si>
  <si>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</si>
  <si>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</si>
  <si>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</si>
  <si>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</si>
  <si>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</si>
  <si>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</si>
  <si>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</si>
  <si>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</si>
  <si>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</si>
  <si>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</si>
  <si>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</si>
  <si>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</si>
  <si>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</si>
  <si>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</si>
  <si>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</si>
  <si>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</si>
  <si>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</si>
  <si>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</si>
  <si>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</si>
  <si>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</si>
  <si>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</si>
  <si>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</si>
  <si>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</si>
  <si>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</si>
  <si>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</si>
  <si>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</si>
  <si>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</si>
  <si>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</si>
  <si>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</si>
  <si>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</si>
  <si>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</si>
  <si>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</si>
  <si>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</si>
  <si>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</si>
  <si>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</si>
  <si>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</si>
  <si>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</si>
  <si>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</si>
  <si>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</si>
  <si>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</si>
  <si>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</si>
  <si>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</si>
  <si>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</si>
  <si>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</si>
  <si>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</si>
  <si>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</si>
  <si>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</si>
  <si>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</si>
  <si>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</si>
  <si>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</si>
  <si>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</si>
  <si>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</si>
  <si>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</si>
  <si>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</si>
  <si>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</si>
  <si>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</si>
  <si>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</si>
  <si>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</si>
  <si>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</si>
  <si>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</si>
  <si>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</si>
  <si>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</si>
  <si>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</si>
  <si>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</si>
  <si>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</si>
  <si>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</si>
  <si>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</si>
  <si>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</si>
  <si>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</si>
  <si>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</si>
  <si>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</si>
  <si>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</si>
  <si>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</si>
  <si>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</si>
  <si>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</si>
  <si>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</si>
  <si>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</si>
  <si>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</si>
  <si>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</si>
  <si>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</si>
  <si>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</si>
  <si>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</si>
  <si>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</si>
  <si>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</si>
  <si>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</si>
  <si>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</si>
  <si>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</si>
  <si>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</si>
  <si>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</si>
  <si>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</si>
  <si>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</si>
  <si>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</si>
  <si>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</si>
  <si>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</si>
  <si>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</si>
  <si>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</si>
  <si>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</si>
  <si>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</si>
  <si>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</si>
  <si>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</si>
  <si>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</si>
  <si>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</si>
  <si>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</si>
  <si>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</si>
  <si>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</si>
  <si>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</si>
  <si>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</si>
  <si>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</si>
  <si>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</si>
  <si>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</si>
  <si>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</si>
  <si>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</si>
  <si>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</si>
  <si>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</si>
  <si>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</si>
  <si>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</si>
  <si>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</si>
  <si>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</si>
  <si>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</si>
  <si>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</si>
  <si>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</si>
  <si>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</si>
  <si>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</si>
  <si>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</si>
  <si>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</si>
  <si>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</si>
  <si>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</si>
  <si>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</si>
  <si>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</si>
  <si>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</si>
  <si>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</si>
  <si>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</si>
  <si>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</si>
  <si>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</si>
  <si>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</si>
  <si>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</si>
  <si>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</si>
  <si>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</si>
  <si>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</si>
  <si>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</si>
  <si>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</si>
  <si>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</si>
  <si>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</si>
  <si>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</si>
  <si>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</si>
  <si>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</si>
  <si>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</si>
  <si>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</si>
  <si>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</si>
  <si>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</si>
  <si>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</si>
  <si>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</si>
  <si>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</si>
  <si>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</si>
  <si>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</si>
  <si>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</si>
  <si>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</si>
  <si>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</si>
  <si>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</si>
  <si>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</si>
  <si>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</si>
  <si>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</si>
  <si>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</si>
  <si>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</si>
  <si>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</si>
  <si>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</si>
  <si>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</si>
  <si>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</si>
  <si>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</si>
  <si>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</si>
  <si>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</si>
  <si>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</si>
  <si>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</si>
  <si>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</si>
  <si>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</si>
  <si>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</si>
  <si>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</si>
  <si>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</si>
  <si>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</si>
  <si>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</si>
  <si>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</si>
  <si>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</si>
  <si>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</si>
  <si>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</si>
  <si>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</si>
  <si>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</si>
  <si>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</si>
  <si>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</si>
  <si>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</si>
  <si>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</si>
  <si>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</si>
  <si>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</si>
  <si>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</si>
  <si>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</si>
  <si>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</si>
  <si>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</si>
  <si>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</si>
  <si>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</si>
  <si>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</si>
  <si>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</si>
  <si>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</si>
  <si>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</si>
  <si>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</si>
  <si>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</si>
  <si>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</si>
  <si>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</si>
  <si>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</si>
  <si>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</si>
  <si>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</si>
  <si>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</si>
  <si>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</si>
  <si>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</si>
  <si>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</si>
  <si>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</si>
  <si>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</si>
  <si>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</si>
  <si>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</si>
  <si>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</si>
  <si>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</si>
  <si>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</si>
  <si>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</si>
  <si>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</si>
  <si>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</si>
  <si>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</si>
  <si>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</si>
  <si>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</si>
  <si>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</si>
  <si>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</si>
  <si>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</si>
  <si>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</si>
  <si>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</si>
  <si>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</si>
  <si>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</si>
  <si>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</si>
  <si>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</si>
  <si>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</si>
  <si>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</si>
  <si>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</si>
  <si>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</si>
  <si>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</si>
  <si>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</si>
  <si>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</si>
  <si>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</si>
  <si>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</si>
  <si>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</si>
  <si>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</si>
  <si>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</si>
  <si>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</si>
  <si>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</si>
  <si>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</si>
  <si>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</si>
  <si>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</si>
  <si>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</si>
  <si>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</si>
  <si>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</si>
  <si>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</si>
  <si>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</si>
  <si>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</si>
  <si>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</si>
  <si>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</si>
  <si>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</si>
  <si>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</si>
  <si>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</si>
  <si>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</si>
  <si>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</si>
  <si>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</si>
  <si>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</si>
  <si>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</si>
  <si>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</si>
  <si>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</si>
  <si>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</si>
  <si>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</si>
  <si>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</si>
  <si>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</si>
  <si>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</si>
  <si>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</si>
  <si>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</si>
  <si>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</si>
  <si>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</si>
  <si>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</si>
  <si>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</si>
  <si>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</si>
  <si>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</si>
  <si>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</si>
  <si>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</si>
  <si>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</si>
  <si>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</si>
  <si>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</si>
  <si>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</si>
  <si>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</si>
  <si>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</si>
  <si>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</si>
  <si>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</si>
  <si>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</si>
  <si>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</si>
  <si>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</si>
  <si>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</si>
  <si>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</si>
  <si>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</si>
  <si>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</si>
  <si>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</si>
  <si>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</si>
  <si>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</si>
  <si>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</si>
  <si>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</si>
  <si>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</si>
  <si>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</si>
  <si>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</si>
  <si>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</si>
  <si>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</si>
  <si>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</si>
  <si>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</si>
  <si>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</si>
  <si>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</si>
  <si>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</si>
  <si>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</si>
  <si>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</si>
  <si>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</si>
  <si>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</si>
  <si>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</si>
  <si>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</si>
  <si>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</si>
  <si>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</si>
  <si>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</si>
  <si>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</si>
  <si>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</si>
  <si>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</si>
  <si>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</si>
  <si>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</si>
  <si>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</si>
  <si>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</si>
  <si>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</si>
  <si>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</si>
  <si>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</si>
  <si>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</si>
  <si>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</si>
  <si>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</si>
  <si>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</si>
  <si>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</si>
  <si>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</si>
  <si>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</si>
  <si>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</si>
  <si>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</si>
  <si>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</si>
  <si>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</si>
  <si>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</si>
  <si>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</si>
  <si>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</si>
  <si>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</si>
  <si>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</si>
  <si>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</si>
  <si>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</si>
  <si>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</si>
  <si>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</si>
  <si>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</si>
  <si>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</si>
  <si>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</si>
  <si>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</si>
  <si>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</si>
  <si>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</si>
  <si>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</si>
  <si>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</si>
  <si>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</si>
  <si>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</si>
  <si>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</si>
  <si>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</si>
  <si>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</si>
  <si>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</si>
  <si>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</si>
  <si>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</si>
  <si>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</si>
  <si>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</si>
  <si>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</si>
  <si>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</si>
  <si>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</si>
  <si>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</si>
  <si>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</si>
  <si>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</si>
  <si>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</si>
  <si>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</si>
  <si>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</si>
  <si>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</si>
  <si>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</si>
  <si>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</si>
  <si>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</si>
  <si>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</si>
  <si>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</si>
  <si>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</si>
  <si>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</si>
  <si>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</si>
  <si>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</si>
  <si>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</si>
  <si>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</si>
  <si>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</si>
  <si>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</si>
  <si>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</si>
  <si>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</si>
  <si>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</si>
  <si>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</si>
  <si>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</si>
  <si>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</si>
  <si>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</si>
  <si>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</si>
  <si>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</si>
  <si>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</si>
  <si>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</si>
  <si>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</si>
  <si>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</si>
  <si>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</si>
  <si>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</si>
  <si>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</si>
  <si>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</si>
  <si>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</si>
  <si>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</si>
  <si>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</si>
  <si>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</si>
  <si>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</si>
  <si>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</si>
  <si>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</si>
  <si>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</si>
  <si>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</si>
  <si>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</si>
  <si>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</si>
  <si>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</si>
  <si>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</si>
  <si>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</si>
  <si>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</si>
  <si>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</si>
  <si>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</si>
  <si>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</si>
  <si>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</si>
  <si>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</si>
  <si>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</si>
  <si>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</si>
  <si>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</si>
  <si>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</si>
  <si>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</si>
  <si>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</si>
  <si>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</si>
  <si>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</si>
  <si>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</si>
  <si>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</si>
  <si>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</si>
  <si>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</si>
  <si>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</si>
  <si>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</si>
  <si>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</si>
  <si>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</si>
  <si>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</si>
  <si>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</si>
  <si>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</si>
  <si>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</si>
  <si>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</si>
  <si>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</si>
  <si>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</si>
  <si>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</si>
  <si>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</si>
  <si>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</si>
  <si>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</si>
  <si>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</si>
  <si>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</si>
  <si>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</si>
  <si>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</si>
  <si>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</si>
  <si>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</si>
  <si>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</si>
  <si>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</si>
  <si>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</si>
  <si>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</si>
  <si>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</si>
  <si>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</si>
  <si>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</si>
  <si>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</si>
  <si>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</si>
  <si>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</si>
  <si>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</si>
  <si>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</si>
  <si>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</si>
  <si>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</si>
  <si>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</si>
  <si>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</si>
  <si>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</si>
  <si>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</si>
  <si>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</si>
  <si>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</si>
  <si>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</si>
  <si>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</si>
  <si>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</si>
  <si>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</si>
  <si>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</si>
  <si>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</si>
  <si>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</si>
  <si>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</si>
  <si>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</si>
  <si>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</si>
  <si>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</si>
  <si>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</si>
  <si>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</si>
  <si>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</si>
  <si>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</si>
  <si>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</si>
  <si>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</si>
  <si>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</si>
  <si>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</si>
  <si>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</si>
  <si>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</si>
  <si>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</si>
  <si>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</si>
  <si>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</si>
  <si>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</si>
  <si>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</si>
  <si>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</si>
  <si>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</si>
  <si>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</si>
  <si>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</si>
  <si>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</si>
  <si>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</si>
  <si>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</si>
  <si>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</si>
  <si>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</si>
  <si>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</si>
  <si>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</si>
  <si>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</si>
  <si>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</si>
  <si>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</si>
  <si>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</si>
  <si>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</si>
  <si>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</si>
  <si>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</si>
  <si>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</si>
  <si>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</si>
  <si>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</si>
  <si>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</si>
  <si>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</si>
  <si>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</si>
  <si>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</si>
  <si>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</si>
  <si>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</si>
  <si>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</si>
  <si>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</si>
  <si>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</si>
  <si>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</si>
  <si>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</si>
  <si>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</si>
  <si>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</si>
  <si>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</si>
  <si>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</si>
  <si>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</si>
  <si>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</si>
  <si>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</si>
  <si>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</si>
  <si>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</si>
  <si>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</si>
  <si>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</si>
  <si>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</si>
  <si>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</si>
  <si>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</si>
  <si>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</si>
  <si>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</si>
  <si>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</si>
  <si>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</si>
  <si>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</si>
  <si>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</si>
  <si>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</si>
  <si>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</si>
  <si>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</si>
  <si>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</si>
  <si>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</si>
  <si>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</si>
  <si>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</si>
  <si>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</si>
  <si>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</si>
  <si>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</si>
  <si>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</si>
  <si>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</si>
  <si>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</si>
  <si>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</si>
  <si>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</si>
  <si>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</si>
  <si>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</si>
  <si>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</si>
  <si>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</si>
  <si>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</si>
  <si>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</si>
  <si>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</si>
  <si>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</si>
  <si>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</si>
  <si>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</si>
  <si>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</si>
  <si>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</si>
  <si>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</si>
  <si>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</si>
  <si>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</si>
  <si>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</si>
  <si>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</si>
  <si>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</si>
  <si>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</si>
  <si>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</si>
  <si>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</si>
  <si>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</si>
  <si>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</si>
  <si>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</si>
  <si>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</si>
  <si>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</si>
  <si>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</si>
  <si>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</si>
  <si>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</si>
  <si>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</si>
  <si>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</si>
  <si>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</si>
  <si>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</si>
  <si>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</si>
  <si>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</si>
  <si>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</si>
  <si>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</si>
  <si>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</si>
  <si>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</si>
  <si>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</si>
  <si>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</si>
  <si>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</si>
  <si>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</si>
  <si>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</si>
  <si>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</si>
  <si>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</si>
  <si>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</si>
  <si>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</si>
  <si>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</si>
  <si>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</si>
  <si>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</si>
  <si>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</si>
  <si>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</si>
  <si>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</si>
  <si>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</si>
  <si>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</si>
  <si>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</si>
  <si>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</si>
  <si>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</si>
  <si>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</si>
  <si>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</si>
  <si>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</si>
  <si>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</si>
  <si>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</si>
  <si>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</si>
  <si>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</si>
  <si>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</si>
  <si>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</si>
  <si>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</si>
  <si>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</si>
  <si>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</si>
  <si>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</si>
  <si>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</si>
  <si>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</si>
  <si>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</si>
  <si>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</si>
  <si>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</si>
  <si>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</si>
  <si>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</si>
  <si>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</si>
  <si>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</si>
  <si>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</si>
  <si>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</si>
  <si>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</si>
  <si>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</si>
  <si>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</si>
  <si>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</si>
  <si>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</si>
  <si>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</si>
  <si>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</si>
  <si>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</si>
  <si>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</si>
  <si>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</si>
  <si>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</si>
  <si>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</si>
  <si>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</si>
  <si>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</si>
  <si>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</si>
  <si>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</si>
  <si>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</si>
  <si>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</si>
  <si>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</si>
  <si>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</si>
  <si>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</si>
  <si>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</si>
  <si>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</si>
  <si>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</si>
  <si>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</si>
  <si>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</si>
  <si>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</si>
  <si>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</si>
  <si>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</si>
  <si>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</si>
  <si>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</si>
  <si>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</si>
  <si>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</si>
  <si>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</si>
  <si>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</si>
  <si>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</si>
  <si>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</si>
  <si>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</si>
  <si>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</si>
  <si>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</si>
  <si>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</si>
  <si>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</si>
  <si>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</si>
  <si>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</si>
  <si>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</si>
  <si>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</si>
  <si>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</si>
  <si>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</si>
  <si>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</si>
  <si>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</si>
  <si>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</si>
  <si>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</si>
  <si>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</si>
  <si>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</si>
  <si>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</si>
  <si>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</si>
  <si>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</si>
  <si>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</si>
  <si>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</si>
  <si>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</si>
  <si>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</si>
  <si>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</si>
  <si>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</si>
  <si>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</si>
  <si>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</si>
  <si>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</si>
  <si>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</si>
  <si>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</si>
  <si>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</si>
  <si>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</si>
  <si>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</si>
  <si>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</si>
  <si>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</si>
  <si>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</si>
  <si>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</si>
  <si>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</si>
  <si>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</si>
  <si>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</si>
  <si>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</si>
  <si>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</si>
  <si>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</si>
  <si>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</si>
  <si>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</si>
  <si>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</si>
  <si>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</si>
  <si>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</si>
  <si>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</si>
  <si>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</si>
  <si>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</si>
  <si>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</si>
  <si>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</si>
  <si>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</si>
  <si>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</si>
  <si>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</si>
  <si>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</si>
  <si>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</si>
  <si>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</si>
  <si>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</si>
  <si>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</si>
  <si>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</si>
  <si>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</si>
  <si>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</si>
  <si>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</si>
  <si>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</si>
  <si>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</si>
  <si>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</si>
  <si>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</si>
  <si>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</si>
  <si>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</si>
  <si>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</si>
  <si>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</si>
  <si>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</si>
  <si>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</si>
  <si>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</si>
  <si>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</si>
  <si>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</si>
  <si>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</si>
  <si>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</si>
  <si>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</si>
  <si>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</si>
  <si>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</si>
  <si>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</si>
  <si>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</si>
  <si>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</si>
  <si>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</si>
  <si>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</si>
  <si>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</si>
  <si>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</si>
  <si>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</si>
  <si>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</si>
  <si>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</si>
  <si>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</si>
  <si>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</si>
  <si>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</si>
  <si>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</si>
  <si>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</si>
  <si>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</si>
  <si>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</si>
  <si>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</si>
  <si>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</si>
  <si>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</si>
  <si>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</si>
  <si>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</si>
  <si>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</si>
  <si>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</si>
  <si>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</si>
  <si>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</si>
  <si>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</si>
  <si>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</si>
  <si>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</si>
  <si>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</si>
  <si>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</si>
  <si>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</si>
  <si>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</si>
  <si>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</si>
  <si>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</si>
  <si>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</si>
  <si>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</si>
  <si>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</si>
  <si>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</si>
  <si>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</si>
  <si>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</si>
  <si>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</si>
  <si>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</si>
  <si>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</si>
  <si>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</si>
  <si>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</si>
  <si>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</si>
  <si>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</si>
  <si>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</si>
  <si>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</si>
  <si>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</si>
  <si>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</si>
  <si>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</si>
  <si>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</si>
  <si>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</si>
  <si>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</si>
  <si>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</si>
  <si>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</si>
  <si>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</si>
  <si>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</si>
  <si>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</si>
  <si>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</si>
  <si>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</si>
  <si>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</si>
  <si>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</si>
  <si>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</si>
  <si>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</si>
  <si>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</si>
  <si>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</si>
  <si>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</si>
  <si>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</si>
  <si>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</si>
  <si>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</si>
  <si>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</si>
  <si>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</si>
  <si>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</si>
  <si>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</si>
  <si>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</si>
  <si>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</si>
  <si>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</si>
  <si>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</si>
  <si>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</si>
  <si>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</si>
  <si>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</si>
  <si>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</si>
  <si>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</si>
  <si>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</si>
  <si>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</si>
  <si>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</si>
  <si>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</si>
  <si>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</si>
  <si>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</si>
  <si>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</si>
  <si>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</si>
  <si>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</si>
  <si>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</si>
  <si>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</si>
  <si>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</si>
  <si>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</si>
  <si>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</si>
  <si>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</si>
  <si>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</si>
  <si>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</si>
  <si>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</si>
  <si>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</si>
  <si>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</si>
  <si>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</si>
  <si>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</si>
  <si>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</si>
  <si>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</si>
  <si>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</si>
  <si>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</si>
  <si>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</si>
  <si>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</si>
  <si>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</si>
  <si>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</si>
  <si>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</si>
  <si>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</si>
  <si>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</si>
  <si>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</si>
  <si>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</si>
  <si>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</si>
  <si>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</si>
  <si>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</si>
  <si>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</si>
  <si>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</si>
  <si>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</si>
  <si>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</si>
  <si>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</si>
  <si>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</si>
  <si>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</si>
  <si>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</si>
  <si>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</si>
  <si>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</si>
  <si>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</si>
  <si>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</si>
  <si>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</si>
  <si>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</si>
  <si>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</si>
  <si>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</si>
  <si>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</si>
  <si>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</si>
  <si>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</si>
  <si>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</si>
  <si>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</si>
  <si>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</si>
  <si>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</si>
  <si>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</si>
  <si>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</si>
  <si>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</si>
  <si>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</si>
  <si>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</si>
  <si>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</si>
  <si>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</si>
  <si>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</si>
  <si>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</si>
  <si>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</si>
  <si>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</si>
  <si>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</si>
  <si>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</si>
  <si>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</si>
  <si>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</si>
  <si>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</si>
  <si>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</si>
  <si>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</si>
  <si>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</si>
  <si>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</si>
  <si>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</si>
  <si>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</si>
  <si>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</si>
  <si>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</si>
  <si>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</si>
  <si>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</si>
  <si>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</si>
  <si>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</si>
  <si>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</si>
  <si>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</si>
  <si>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</si>
  <si>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</si>
  <si>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</si>
  <si>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</si>
  <si>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</si>
  <si>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</si>
  <si>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</si>
  <si>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</si>
  <si>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</si>
  <si>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</si>
  <si>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</si>
  <si>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</si>
  <si>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</si>
  <si>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</si>
  <si>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</si>
  <si>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</si>
  <si>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</si>
  <si>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</si>
  <si>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</si>
  <si>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</si>
  <si>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</si>
  <si>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</si>
  <si>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</si>
  <si>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</si>
  <si>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</si>
  <si>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</si>
  <si>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</si>
  <si>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</si>
  <si>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</si>
  <si>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</si>
  <si>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</si>
  <si>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</si>
  <si>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</si>
  <si>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</si>
  <si>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</si>
  <si>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</si>
  <si>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</si>
  <si>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</si>
  <si>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</si>
  <si>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</si>
  <si>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</si>
  <si>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</si>
  <si>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</si>
  <si>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</si>
  <si>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</si>
  <si>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</si>
  <si>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</si>
  <si>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</si>
  <si>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</si>
  <si>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</si>
  <si>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</si>
  <si>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</si>
  <si>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</si>
  <si>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</si>
  <si>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</si>
  <si>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</si>
  <si>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</si>
  <si>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</si>
  <si>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</si>
  <si>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</si>
  <si>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</si>
  <si>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</si>
  <si>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</si>
  <si>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</si>
  <si>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</si>
  <si>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</si>
  <si>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</si>
  <si>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</si>
  <si>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</si>
  <si>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</si>
  <si>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</si>
  <si>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</si>
  <si>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</si>
  <si>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</si>
  <si>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</si>
  <si>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</si>
  <si>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</si>
  <si>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</si>
  <si>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</si>
  <si>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</si>
  <si>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</si>
  <si>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</si>
  <si>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</si>
  <si>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</si>
  <si>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</si>
  <si>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</si>
  <si>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</si>
  <si>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</si>
  <si>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</si>
  <si>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</si>
  <si>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</si>
  <si>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</si>
  <si>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</si>
  <si>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</si>
  <si>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</si>
  <si>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</si>
  <si>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</si>
  <si>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</si>
  <si>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</si>
  <si>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</si>
  <si>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</si>
  <si>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</si>
  <si>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</si>
  <si>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</si>
  <si>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</si>
  <si>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</si>
  <si>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</si>
  <si>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</si>
  <si>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</si>
  <si>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</si>
  <si>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</si>
  <si>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</si>
  <si>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</si>
  <si>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</si>
  <si>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</si>
  <si>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</si>
  <si>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</si>
  <si>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</si>
  <si>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</si>
  <si>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</si>
  <si>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</si>
  <si>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</si>
  <si>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</si>
  <si>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</si>
  <si>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</si>
  <si>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</si>
  <si>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</si>
  <si>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</si>
  <si>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</si>
  <si>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</si>
  <si>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</si>
  <si>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</si>
  <si>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</si>
  <si>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</si>
  <si>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</si>
  <si>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</si>
  <si>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</si>
  <si>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</si>
  <si>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</si>
  <si>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</si>
  <si>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</si>
  <si>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</si>
  <si>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</si>
  <si>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</si>
  <si>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</si>
  <si>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</si>
  <si>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</si>
  <si>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</si>
  <si>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</si>
  <si>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</si>
  <si>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</si>
  <si>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</si>
  <si>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</si>
  <si>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</si>
  <si>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</si>
  <si>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</si>
  <si>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</si>
  <si>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</si>
  <si>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</si>
  <si>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</si>
  <si>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</si>
  <si>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</si>
  <si>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</si>
  <si>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</si>
  <si>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</si>
  <si>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</si>
  <si>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</si>
  <si>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</si>
  <si>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</si>
  <si>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</si>
  <si>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</si>
  <si>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</si>
  <si>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</si>
  <si>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</si>
  <si>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</si>
  <si>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</si>
  <si>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</si>
  <si>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</si>
  <si>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</si>
  <si>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</si>
  <si>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</si>
  <si>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</si>
  <si>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</si>
  <si>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</si>
  <si>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</si>
  <si>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</si>
  <si>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</si>
  <si>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</si>
  <si>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</si>
  <si>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</si>
  <si>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</si>
  <si>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</si>
  <si>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</si>
  <si>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</si>
  <si>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</si>
  <si>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</si>
  <si>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</si>
  <si>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</si>
  <si>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</si>
  <si>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</si>
  <si>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</si>
  <si>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</si>
  <si>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</si>
  <si>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</si>
  <si>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</si>
  <si>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</si>
  <si>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</si>
  <si>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</si>
  <si>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</si>
  <si>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</si>
  <si>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</si>
  <si>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</si>
  <si>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</si>
  <si>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</si>
  <si>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</si>
  <si>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</si>
  <si>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</si>
  <si>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</si>
  <si>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</si>
  <si>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</si>
  <si>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</si>
  <si>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</si>
  <si>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</si>
  <si>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</si>
  <si>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</si>
  <si>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</si>
  <si>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</si>
  <si>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</si>
  <si>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</si>
  <si>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</si>
  <si>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</si>
  <si>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</si>
  <si>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</si>
  <si>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</si>
  <si>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</si>
  <si>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</si>
  <si>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</si>
  <si>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</si>
  <si>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</si>
  <si>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</si>
  <si>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</si>
  <si>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</si>
  <si>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</si>
  <si>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</si>
  <si>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</si>
  <si>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</si>
  <si>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</si>
  <si>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</si>
  <si>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</si>
  <si>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</si>
  <si>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</si>
  <si>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</si>
  <si>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</si>
  <si>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</si>
  <si>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</si>
  <si>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</si>
  <si>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</si>
  <si>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</si>
  <si>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</si>
  <si>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</si>
  <si>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</si>
  <si>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</si>
  <si>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</si>
  <si>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</si>
  <si>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</si>
  <si>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</si>
  <si>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</si>
  <si>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</si>
  <si>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</si>
  <si>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</si>
  <si>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</si>
  <si>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</si>
  <si>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</si>
  <si>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</si>
  <si>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</si>
  <si>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</si>
  <si>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</si>
  <si>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</si>
  <si>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</si>
  <si>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</si>
  <si>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</si>
  <si>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</si>
  <si>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</si>
  <si>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</si>
  <si>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</si>
  <si>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</si>
  <si>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</si>
  <si>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</si>
  <si>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</si>
  <si>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</si>
  <si>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</si>
  <si>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</si>
  <si>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</si>
  <si>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</si>
  <si>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</si>
  <si>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</si>
  <si>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</si>
  <si>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</si>
  <si>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</si>
  <si>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</si>
  <si>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</si>
  <si>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</si>
  <si>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</si>
  <si>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</si>
  <si>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</si>
  <si>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</si>
  <si>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</si>
  <si>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</si>
  <si>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</si>
  <si>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</si>
  <si>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</si>
  <si>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</si>
  <si>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</si>
  <si>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</si>
  <si>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</si>
  <si>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</si>
  <si>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</si>
  <si>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</si>
  <si>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</si>
  <si>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</si>
  <si>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</si>
  <si>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</si>
  <si>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</si>
  <si>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</si>
  <si>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</si>
  <si>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</si>
  <si>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</si>
  <si>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</si>
  <si>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</si>
  <si>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</si>
  <si>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</si>
  <si>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</si>
  <si>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</si>
  <si>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</si>
  <si>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</si>
  <si>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</si>
  <si>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</si>
  <si>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</si>
  <si>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</si>
  <si>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</si>
  <si>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</si>
  <si>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</si>
  <si>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</si>
  <si>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</si>
  <si>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</si>
  <si>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</si>
  <si>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</si>
  <si>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</si>
  <si>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</si>
  <si>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</si>
  <si>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</si>
  <si>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</si>
  <si>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</si>
  <si>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</si>
  <si>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</si>
  <si>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</si>
  <si>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</si>
  <si>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</si>
  <si>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</si>
  <si>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</si>
  <si>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</si>
  <si>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</si>
  <si>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</si>
  <si>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</si>
  <si>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</si>
  <si>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</si>
  <si>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</si>
  <si>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</si>
  <si>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</si>
  <si>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</si>
  <si>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</si>
  <si>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</si>
  <si>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</si>
  <si>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</si>
  <si>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</si>
  <si>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</si>
  <si>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</si>
  <si>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</si>
  <si>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</si>
  <si>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</si>
  <si>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</si>
  <si>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</si>
  <si>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</si>
  <si>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</si>
  <si>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</si>
  <si>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</si>
  <si>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</si>
  <si>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</si>
  <si>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</si>
  <si>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</si>
  <si>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</si>
  <si>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</si>
  <si>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</si>
  <si>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</si>
  <si>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</si>
  <si>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</si>
  <si>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</si>
  <si>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</si>
  <si>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</si>
  <si>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</si>
  <si>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</si>
  <si>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</si>
  <si>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</si>
  <si>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</si>
  <si>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</si>
  <si>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</si>
  <si>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</si>
  <si>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</si>
  <si>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</si>
  <si>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</si>
  <si>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</si>
  <si>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</si>
  <si>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</si>
  <si>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</si>
  <si>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</si>
  <si>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</si>
  <si>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</si>
  <si>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</si>
  <si>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</si>
  <si>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</si>
  <si>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</si>
  <si>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</si>
  <si>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</si>
  <si>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</si>
  <si>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</si>
  <si>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</si>
  <si>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</si>
  <si>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</si>
  <si>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</si>
  <si>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</si>
  <si>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</si>
  <si>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</si>
  <si>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</si>
  <si>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</si>
  <si>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</si>
  <si>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</si>
  <si>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</si>
  <si>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</si>
  <si>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</si>
  <si>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</si>
  <si>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</si>
  <si>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</si>
  <si>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</si>
  <si>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</si>
  <si>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</si>
  <si>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</si>
  <si>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</si>
  <si>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</si>
  <si>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</si>
  <si>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</si>
  <si>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</si>
  <si>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</si>
  <si>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</si>
  <si>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</si>
  <si>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</si>
  <si>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</si>
  <si>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</si>
  <si>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</si>
  <si>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</si>
  <si>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</si>
  <si>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</si>
  <si>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</si>
  <si>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</si>
  <si>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</si>
  <si>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</si>
  <si>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</si>
  <si>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</si>
  <si>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</si>
  <si>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</si>
  <si>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</si>
  <si>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</si>
  <si>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</si>
  <si>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</si>
  <si>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</si>
  <si>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</si>
  <si>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</si>
  <si>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</si>
  <si>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</si>
  <si>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</si>
  <si>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</si>
  <si>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</si>
  <si>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</si>
  <si>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</si>
  <si>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</si>
  <si>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</si>
  <si>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</si>
  <si>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</si>
  <si>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</si>
  <si>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</si>
  <si>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</si>
  <si>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</si>
  <si>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</si>
  <si>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</si>
  <si>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</si>
  <si>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</si>
  <si>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</si>
  <si>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</si>
  <si>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</si>
  <si>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</si>
  <si>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</si>
  <si>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</si>
  <si>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</si>
  <si>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</si>
  <si>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</si>
  <si>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</si>
  <si>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</si>
  <si>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</si>
  <si>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</si>
  <si>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</si>
  <si>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</si>
  <si>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</si>
  <si>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</si>
  <si>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</si>
  <si>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</si>
  <si>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</si>
  <si>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</si>
  <si>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</si>
  <si>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</si>
  <si>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</si>
  <si>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</si>
  <si>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</si>
  <si>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</si>
  <si>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</si>
  <si>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</si>
  <si>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</si>
  <si>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</si>
  <si>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</si>
  <si>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</si>
  <si>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</si>
  <si>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</si>
  <si>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</si>
  <si>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</si>
  <si>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</si>
  <si>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</si>
  <si>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</si>
  <si>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</si>
  <si>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</si>
  <si>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</si>
  <si>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</si>
  <si>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</si>
  <si>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</si>
  <si>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</si>
  <si>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</si>
  <si>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</si>
  <si>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</si>
  <si>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</si>
  <si>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</si>
  <si>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</si>
  <si>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</si>
  <si>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</si>
  <si>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</si>
  <si>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</si>
  <si>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</si>
  <si>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</si>
  <si>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</si>
  <si>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</si>
  <si>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</si>
  <si>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</si>
  <si>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</si>
  <si>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</si>
  <si>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</si>
  <si>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</si>
  <si>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</si>
  <si>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</si>
  <si>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</si>
  <si>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</si>
  <si>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</si>
  <si>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</si>
  <si>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</si>
  <si>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</si>
  <si>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</si>
  <si>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</si>
  <si>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</si>
  <si>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</si>
  <si>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</si>
  <si>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</si>
  <si>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</si>
  <si>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</si>
  <si>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</si>
  <si>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</si>
  <si>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</si>
  <si>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</si>
  <si>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</si>
  <si>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</si>
  <si>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</si>
  <si>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</si>
  <si>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</si>
  <si>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</si>
  <si>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</si>
  <si>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</si>
  <si>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</si>
  <si>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</si>
  <si>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</si>
  <si>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</si>
  <si>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</si>
  <si>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</si>
  <si>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</si>
  <si>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</si>
  <si>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</si>
  <si>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</si>
  <si>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</si>
  <si>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</si>
  <si>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</si>
  <si>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</si>
  <si>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</si>
  <si>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</si>
  <si>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</si>
  <si>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</si>
  <si>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</si>
  <si>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</si>
  <si>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</si>
  <si>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</si>
  <si>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</si>
  <si>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</si>
  <si>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</si>
  <si>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</si>
  <si>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</si>
  <si>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</si>
  <si>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</si>
  <si>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</si>
  <si>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</si>
  <si>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</si>
  <si>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</si>
  <si>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</si>
  <si>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</si>
  <si>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</si>
  <si>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</si>
  <si>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</si>
  <si>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</si>
  <si>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</si>
  <si>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</si>
  <si>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</si>
  <si>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</si>
  <si>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</si>
  <si>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</si>
  <si>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</si>
  <si>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</si>
  <si>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</si>
  <si>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</si>
  <si>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</si>
  <si>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</si>
  <si>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</si>
  <si>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</si>
  <si>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</si>
  <si>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</si>
  <si>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</si>
  <si>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</si>
  <si>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</si>
  <si>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</si>
  <si>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</si>
  <si>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</si>
  <si>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</si>
  <si>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</si>
  <si>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</si>
  <si>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</si>
  <si>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</si>
  <si>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</si>
  <si>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</si>
  <si>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</si>
  <si>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</si>
  <si>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</si>
  <si>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</si>
  <si>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</si>
  <si>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</si>
  <si>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</si>
  <si>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</si>
  <si>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</si>
  <si>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</si>
  <si>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</si>
  <si>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</si>
  <si>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</si>
  <si>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</si>
  <si>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</si>
  <si>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</si>
  <si>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</si>
  <si>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</si>
  <si>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</si>
  <si>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</si>
  <si>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</si>
  <si>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</si>
  <si>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</si>
  <si>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</si>
  <si>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</si>
  <si>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</si>
  <si>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</si>
  <si>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</si>
  <si>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</si>
  <si>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</si>
  <si>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</si>
  <si>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</si>
  <si>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</si>
  <si>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</si>
  <si>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</si>
  <si>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</si>
  <si>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</si>
  <si>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</si>
  <si>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</si>
  <si>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</si>
  <si>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</si>
  <si>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</si>
  <si>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</si>
  <si>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</si>
  <si>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</si>
  <si>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</si>
  <si>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</si>
  <si>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</si>
  <si>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</si>
  <si>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</si>
  <si>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</si>
  <si>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</si>
  <si>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</si>
  <si>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</si>
  <si>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</si>
  <si>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</si>
  <si>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</si>
  <si>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</si>
  <si>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</si>
  <si>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</si>
  <si>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</si>
  <si>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</si>
  <si>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</si>
  <si>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</si>
  <si>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</si>
  <si>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</si>
  <si>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</si>
  <si>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</si>
  <si>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</si>
  <si>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</si>
  <si>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</si>
  <si>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</si>
  <si>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</si>
  <si>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</si>
  <si>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</si>
  <si>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</si>
  <si>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</si>
  <si>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</si>
  <si>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</si>
  <si>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</si>
  <si>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</si>
  <si>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</si>
  <si>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</si>
  <si>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</si>
  <si>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</si>
  <si>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</si>
  <si>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</si>
  <si>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</si>
  <si>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</si>
  <si>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</si>
  <si>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</si>
  <si>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</si>
  <si>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</si>
  <si>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</si>
  <si>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</si>
  <si>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</si>
  <si>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</si>
  <si>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</si>
  <si>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</si>
  <si>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</si>
  <si>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</si>
  <si>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</si>
  <si>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</si>
  <si>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</si>
  <si>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</si>
  <si>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</si>
  <si>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</si>
  <si>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</si>
  <si>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</si>
  <si>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</si>
  <si>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</si>
  <si>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</si>
  <si>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</si>
  <si>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</si>
  <si>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</si>
  <si>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</si>
  <si>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</si>
  <si>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</si>
  <si>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</si>
  <si>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</si>
  <si>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</si>
  <si>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</si>
  <si>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</si>
  <si>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</si>
  <si>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</si>
  <si>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</si>
  <si>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</si>
  <si>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</si>
  <si>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</si>
  <si>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</si>
  <si>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</si>
  <si>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</si>
  <si>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</si>
  <si>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</si>
  <si>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</si>
  <si>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</si>
  <si>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</si>
  <si>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</si>
  <si>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</si>
  <si>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</si>
  <si>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</si>
  <si>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</si>
  <si>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</si>
  <si>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</si>
  <si>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</si>
  <si>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</si>
  <si>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</si>
  <si>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</si>
  <si>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</si>
  <si>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</si>
  <si>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</si>
  <si>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</si>
  <si>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</si>
  <si>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</si>
  <si>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</si>
  <si>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</si>
  <si>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</si>
  <si>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</si>
  <si>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</si>
  <si>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</si>
  <si>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</si>
  <si>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</si>
  <si>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</si>
  <si>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</si>
  <si>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</si>
  <si>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</si>
  <si>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</si>
  <si>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</si>
  <si>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</si>
  <si>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</si>
  <si>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</si>
  <si>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</si>
  <si>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</si>
  <si>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</si>
  <si>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</si>
  <si>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</si>
  <si>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</si>
  <si>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</si>
  <si>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</si>
  <si>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</si>
  <si>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</si>
  <si>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</si>
  <si>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</si>
  <si>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</si>
  <si>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</si>
  <si>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</si>
  <si>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</si>
  <si>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</si>
  <si>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</si>
  <si>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</si>
  <si>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</si>
  <si>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</si>
  <si>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</si>
  <si>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</si>
  <si>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</si>
  <si>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</si>
  <si>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</si>
  <si>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</si>
  <si>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</si>
  <si>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</si>
  <si>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</si>
  <si>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</si>
  <si>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</si>
  <si>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</si>
  <si>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</si>
  <si>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</si>
  <si>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</si>
  <si>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</si>
  <si>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</si>
  <si>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</si>
  <si>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</si>
  <si>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</si>
  <si>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</si>
  <si>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</si>
  <si>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</si>
  <si>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</si>
  <si>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</si>
  <si>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</si>
  <si>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</si>
  <si>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</si>
  <si>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</si>
  <si>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</si>
  <si>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</si>
  <si>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</si>
  <si>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</si>
  <si>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</si>
  <si>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</si>
  <si>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</si>
  <si>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</si>
  <si>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</si>
  <si>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</si>
  <si>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</si>
  <si>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</si>
  <si>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</si>
  <si>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</si>
  <si>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</si>
  <si>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</si>
  <si>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</si>
  <si>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</si>
  <si>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</si>
  <si>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</si>
  <si>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</si>
  <si>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</si>
  <si>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</si>
  <si>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</si>
  <si>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</si>
  <si>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</si>
  <si>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</si>
  <si>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</si>
  <si>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</si>
  <si>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</si>
  <si>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</si>
  <si>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</si>
  <si>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</si>
  <si>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</si>
  <si>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</si>
  <si>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</si>
  <si>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</si>
  <si>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</si>
  <si>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</si>
  <si>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</si>
  <si>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</si>
  <si>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</si>
  <si>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</si>
  <si>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</si>
  <si>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</si>
  <si>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</si>
  <si>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</si>
  <si>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</si>
  <si>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</si>
  <si>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</si>
  <si>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</si>
  <si>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</si>
  <si>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</si>
  <si>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</si>
  <si>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</si>
  <si>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</si>
  <si>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</si>
  <si>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</si>
  <si>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</si>
  <si>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</si>
  <si>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</si>
  <si>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</si>
  <si>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</si>
  <si>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</si>
  <si>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</si>
  <si>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</si>
  <si>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</si>
  <si>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</si>
  <si>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</si>
  <si>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</si>
  <si>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</si>
  <si>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</si>
  <si>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</si>
  <si>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</si>
  <si>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</si>
  <si>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</si>
  <si>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</si>
  <si>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</si>
  <si>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</si>
  <si>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</si>
  <si>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</si>
  <si>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</si>
  <si>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</si>
  <si>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</si>
  <si>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</si>
  <si>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</si>
  <si>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</si>
  <si>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</si>
  <si>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</si>
  <si>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</si>
  <si>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</si>
  <si>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</si>
  <si>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</si>
  <si>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</si>
  <si>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</si>
  <si>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</si>
  <si>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</si>
  <si>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</si>
  <si>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</si>
  <si>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</si>
  <si>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</si>
  <si>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</si>
  <si>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</si>
  <si>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</si>
  <si>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</si>
  <si>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</si>
  <si>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</si>
  <si>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</si>
  <si>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</si>
  <si>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</si>
  <si>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</si>
  <si>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</si>
  <si>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</si>
  <si>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</si>
  <si>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</si>
  <si>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</si>
  <si>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</si>
  <si>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</si>
  <si>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</si>
  <si>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</si>
  <si>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</si>
  <si>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</si>
  <si>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</si>
  <si>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</si>
  <si>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</si>
  <si>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</si>
  <si>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</si>
  <si>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</si>
  <si>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</si>
  <si>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</si>
  <si>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</si>
  <si>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</si>
  <si>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</si>
  <si>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</si>
  <si>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</si>
  <si>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</si>
  <si>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</si>
  <si>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</si>
  <si>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</si>
  <si>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</si>
  <si>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</si>
  <si>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</si>
  <si>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</si>
  <si>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</si>
  <si>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</si>
  <si>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</si>
  <si>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</si>
  <si>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</si>
  <si>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</si>
  <si>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</si>
  <si>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</si>
  <si>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</si>
  <si>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</si>
  <si>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</si>
  <si>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</si>
  <si>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</si>
  <si>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</si>
  <si>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</si>
  <si>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</si>
  <si>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</si>
  <si>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</si>
  <si>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</si>
  <si>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</si>
  <si>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</si>
  <si>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</si>
  <si>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</si>
  <si>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</si>
  <si>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</si>
  <si>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</si>
  <si>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</si>
  <si>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</si>
  <si>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</si>
  <si>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</si>
  <si>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</si>
  <si>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</si>
  <si>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</si>
  <si>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</si>
  <si>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</si>
  <si>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</si>
  <si>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</si>
  <si>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</si>
  <si>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</si>
  <si>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</si>
  <si>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</si>
  <si>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</si>
  <si>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</si>
  <si>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</si>
  <si>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</si>
  <si>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</si>
  <si>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</si>
  <si>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</si>
  <si>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</si>
  <si>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</si>
  <si>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</si>
  <si>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</si>
  <si>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</si>
  <si>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</si>
  <si>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</si>
  <si>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</si>
  <si>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</si>
  <si>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</si>
  <si>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</si>
  <si>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</si>
  <si>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</si>
  <si>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</si>
  <si>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</si>
  <si>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</si>
  <si>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</si>
  <si>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</si>
  <si>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</si>
  <si>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</si>
  <si>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</si>
  <si>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</si>
  <si>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</si>
  <si>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</si>
  <si>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</si>
  <si>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</si>
  <si>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</si>
  <si>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</si>
  <si>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</si>
  <si>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</si>
  <si>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</si>
  <si>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</si>
  <si>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</si>
  <si>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</si>
  <si>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</si>
  <si>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</si>
  <si>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</si>
  <si>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</si>
  <si>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</si>
  <si>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</si>
  <si>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</si>
  <si>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</si>
  <si>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</si>
  <si>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</si>
  <si>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</si>
  <si>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</si>
  <si>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</si>
  <si>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</si>
  <si>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</si>
  <si>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</si>
  <si>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</si>
  <si>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</si>
  <si>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</si>
  <si>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</si>
  <si>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</si>
  <si>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</si>
  <si>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</si>
  <si>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</si>
  <si>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</si>
  <si>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</si>
  <si>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</si>
  <si>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</si>
  <si>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</si>
  <si>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</si>
  <si>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</si>
  <si>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</si>
  <si>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</si>
  <si>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</si>
  <si>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</si>
  <si>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</si>
  <si>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</si>
  <si>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</si>
  <si>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</si>
  <si>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</si>
  <si>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</si>
  <si>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</si>
  <si>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</si>
  <si>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</si>
  <si>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</si>
  <si>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</si>
  <si>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</si>
  <si>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</si>
  <si>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</si>
  <si>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</si>
  <si>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</si>
  <si>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</si>
  <si>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</si>
  <si>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</si>
  <si>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</si>
  <si>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</si>
  <si>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</si>
  <si>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</si>
  <si>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</si>
  <si>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</si>
  <si>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</si>
  <si>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</si>
  <si>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</si>
  <si>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</si>
  <si>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</si>
  <si>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</si>
  <si>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</si>
  <si>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</si>
  <si>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</si>
  <si>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</si>
  <si>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</si>
  <si>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</si>
  <si>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</si>
  <si>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</si>
  <si>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</si>
  <si>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</si>
  <si>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</si>
  <si>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</si>
  <si>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</si>
  <si>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</si>
  <si>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</si>
  <si>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</si>
  <si>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</si>
  <si>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</si>
  <si>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</si>
  <si>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</si>
  <si>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</si>
  <si>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</si>
  <si>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</si>
  <si>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</si>
  <si>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</si>
  <si>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</si>
  <si>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</si>
  <si>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</si>
  <si>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</si>
  <si>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</si>
  <si>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</si>
  <si>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</si>
  <si>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</si>
  <si>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</si>
  <si>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</si>
  <si>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</si>
  <si>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</si>
  <si>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</si>
  <si>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</si>
  <si>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</si>
  <si>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</si>
  <si>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</si>
  <si>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</si>
  <si>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</si>
  <si>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</si>
  <si>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</si>
  <si>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</si>
  <si>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</si>
  <si>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</si>
  <si>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</si>
  <si>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</si>
  <si>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</si>
  <si>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</si>
  <si>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</si>
  <si>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</si>
  <si>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</si>
  <si>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</si>
  <si>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</si>
  <si>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</si>
  <si>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</si>
  <si>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</si>
  <si>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</si>
  <si>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</si>
  <si>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</si>
  <si>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</si>
  <si>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</si>
  <si>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</si>
  <si>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</si>
  <si>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</si>
  <si>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</si>
  <si>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</si>
  <si>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</si>
  <si>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</si>
  <si>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</si>
  <si>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</si>
  <si>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</si>
  <si>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</si>
  <si>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</si>
  <si>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</si>
  <si>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</si>
  <si>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</si>
  <si>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</si>
  <si>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</si>
  <si>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</si>
  <si>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</si>
  <si>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</si>
  <si>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</si>
  <si>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</si>
  <si>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</si>
  <si>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</si>
  <si>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</si>
  <si>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</si>
  <si>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</si>
  <si>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</si>
  <si>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</si>
  <si>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</si>
  <si>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</si>
  <si>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</si>
  <si>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</si>
  <si>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</si>
  <si>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</si>
  <si>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</si>
  <si>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</si>
  <si>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</si>
  <si>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</si>
  <si>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</si>
  <si>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</si>
  <si>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</si>
  <si>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</si>
  <si>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</si>
  <si>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</si>
  <si>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</si>
  <si>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</si>
  <si>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</si>
  <si>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</si>
  <si>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</si>
  <si>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</si>
  <si>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</si>
  <si>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</si>
  <si>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</si>
  <si>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</si>
  <si>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</si>
  <si>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</si>
  <si>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</si>
  <si>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</si>
  <si>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</si>
  <si>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</si>
  <si>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</si>
  <si>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</si>
  <si>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</si>
  <si>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</si>
  <si>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</si>
  <si>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</si>
  <si>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</si>
  <si>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</si>
  <si>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</si>
  <si>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</si>
  <si>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</si>
  <si>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</si>
  <si>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</si>
  <si>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</si>
  <si>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</si>
  <si>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</si>
  <si>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</si>
  <si>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</si>
  <si>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</si>
  <si>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</si>
  <si>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</si>
  <si>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</si>
  <si>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</si>
  <si>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</si>
  <si>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</si>
  <si>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</si>
  <si>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</si>
  <si>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</si>
  <si>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</si>
  <si>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</si>
  <si>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</si>
  <si>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</si>
  <si>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</si>
  <si>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</si>
  <si>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</si>
  <si>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</si>
  <si>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</si>
  <si>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</si>
  <si>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</si>
  <si>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</si>
  <si>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</si>
  <si>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</si>
  <si>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</si>
  <si>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</si>
  <si>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</si>
  <si>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</si>
  <si>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</si>
  <si>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</si>
  <si>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</si>
  <si>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</si>
  <si>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</si>
  <si>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</si>
  <si>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</si>
  <si>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</si>
  <si>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</si>
  <si>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</si>
  <si>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</si>
  <si>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</si>
  <si>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</si>
  <si>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</si>
  <si>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</si>
  <si>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</si>
  <si>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</si>
  <si>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</si>
  <si>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</si>
  <si>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</si>
  <si>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</si>
  <si>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</si>
  <si>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</si>
  <si>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</si>
  <si>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</si>
  <si>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</si>
  <si>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</si>
  <si>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</si>
  <si>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</si>
  <si>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</si>
  <si>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</si>
  <si>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</si>
  <si>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</si>
  <si>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</si>
  <si>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</si>
  <si>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</si>
  <si>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</si>
  <si>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</si>
  <si>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</si>
  <si>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</si>
  <si>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</si>
  <si>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</si>
  <si>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</si>
  <si>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</si>
  <si>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</si>
  <si>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</si>
  <si>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</si>
  <si>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</si>
  <si>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</si>
  <si>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</si>
  <si>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</si>
  <si>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</si>
  <si>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</si>
  <si>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</si>
  <si>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</si>
  <si>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</si>
  <si>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</si>
  <si>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</si>
  <si>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</si>
  <si>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</si>
  <si>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</si>
  <si>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</si>
  <si>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</si>
  <si>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</si>
  <si>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</si>
  <si>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</si>
  <si>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</si>
  <si>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</si>
  <si>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</si>
  <si>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</si>
  <si>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</si>
  <si>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</si>
  <si>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</si>
  <si>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</si>
  <si>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</si>
  <si>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</si>
  <si>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</si>
  <si>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</si>
  <si>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</si>
  <si>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</si>
  <si>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</si>
  <si>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</si>
  <si>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</si>
  <si>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</si>
  <si>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</si>
  <si>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</si>
  <si>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</si>
  <si>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</si>
  <si>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</si>
  <si>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</si>
  <si>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</si>
  <si>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</si>
  <si>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</si>
  <si>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</si>
  <si>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</si>
  <si>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</si>
  <si>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</si>
  <si>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</si>
  <si>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</si>
  <si>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</si>
  <si>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</si>
  <si>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</si>
  <si>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</si>
  <si>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</si>
  <si>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</si>
  <si>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</si>
  <si>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</si>
  <si>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</si>
  <si>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</si>
  <si>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</si>
  <si>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</si>
  <si>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</si>
  <si>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</si>
  <si>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</si>
  <si>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</si>
  <si>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</si>
  <si>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</si>
  <si>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</si>
  <si>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</si>
  <si>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</si>
  <si>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</si>
  <si>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</si>
  <si>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</si>
  <si>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</si>
  <si>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</si>
  <si>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</si>
  <si>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</si>
  <si>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</si>
  <si>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</si>
  <si>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</si>
  <si>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</si>
  <si>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</si>
  <si>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</si>
  <si>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</si>
  <si>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</si>
  <si>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</si>
  <si>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</si>
  <si>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</si>
  <si>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</si>
  <si>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</si>
  <si>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</si>
  <si>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</si>
  <si>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</si>
  <si>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</si>
  <si>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</si>
  <si>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</si>
  <si>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</si>
  <si>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</si>
  <si>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</si>
  <si>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</si>
  <si>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</si>
  <si>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</si>
  <si>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</si>
  <si>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</si>
  <si>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</si>
  <si>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</si>
  <si>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</si>
  <si>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</si>
  <si>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</si>
  <si>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</si>
  <si>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</si>
  <si>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</si>
  <si>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</si>
  <si>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</si>
  <si>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</si>
  <si>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</si>
  <si>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</si>
  <si>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</si>
  <si>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</si>
  <si>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</si>
  <si>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</si>
  <si>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</si>
  <si>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</si>
  <si>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</si>
  <si>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</si>
  <si>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</si>
  <si>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</si>
  <si>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</si>
  <si>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</si>
  <si>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</si>
  <si>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</si>
  <si>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</si>
  <si>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</si>
  <si>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</si>
  <si>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</si>
  <si>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</si>
  <si>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</si>
  <si>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</si>
  <si>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</si>
  <si>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</si>
  <si>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</si>
  <si>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</si>
  <si>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</si>
  <si>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</si>
  <si>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</si>
  <si>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</si>
  <si>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</si>
  <si>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</si>
  <si>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</si>
  <si>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</si>
  <si>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</si>
  <si>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</si>
  <si>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</si>
  <si>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</si>
  <si>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</si>
  <si>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</si>
  <si>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</si>
  <si>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</si>
  <si>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</si>
  <si>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</si>
  <si>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</si>
  <si>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</si>
  <si>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</si>
  <si>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</si>
  <si>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</si>
  <si>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</si>
  <si>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</si>
  <si>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</si>
  <si>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</si>
  <si>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</si>
  <si>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</si>
  <si>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</si>
  <si>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</si>
  <si>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</si>
  <si>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</si>
  <si>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</si>
  <si>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</si>
  <si>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</si>
  <si>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</si>
  <si>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</si>
  <si>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</si>
  <si>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</si>
  <si>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</si>
  <si>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</si>
  <si>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</si>
  <si>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</si>
  <si>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</si>
  <si>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</si>
  <si>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</si>
  <si>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</si>
  <si>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</si>
  <si>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</si>
  <si>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</si>
  <si>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</si>
  <si>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</si>
  <si>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</si>
  <si>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</si>
  <si>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</si>
  <si>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</si>
  <si>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</si>
  <si>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</si>
  <si>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</si>
  <si>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</si>
  <si>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</si>
  <si>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</si>
  <si>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</si>
  <si>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</si>
  <si>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</si>
  <si>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</si>
  <si>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</si>
  <si>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</si>
  <si>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</si>
  <si>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</si>
  <si>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</si>
  <si>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</si>
  <si>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</si>
  <si>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</si>
  <si>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</si>
  <si>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</si>
  <si>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</si>
  <si>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</si>
  <si>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</si>
  <si>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</si>
  <si>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</si>
  <si>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</si>
  <si>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</si>
  <si>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</si>
  <si>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</si>
  <si>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</si>
  <si>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</si>
  <si>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</si>
  <si>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</si>
  <si>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</si>
  <si>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</si>
  <si>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</si>
  <si>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</si>
  <si>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</si>
  <si>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</si>
  <si>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</si>
  <si>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</si>
  <si>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</si>
  <si>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</si>
  <si>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</si>
  <si>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</si>
  <si>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</si>
  <si>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</si>
  <si>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</si>
  <si>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</si>
  <si>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</si>
  <si>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</si>
  <si>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</si>
  <si>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</si>
  <si>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</si>
  <si>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</si>
  <si>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</si>
  <si>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</si>
  <si>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</si>
  <si>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</si>
  <si>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</si>
  <si>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</si>
  <si>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</si>
  <si>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</si>
  <si>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</si>
  <si>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</si>
  <si>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</si>
  <si>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</si>
  <si>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</si>
  <si>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</si>
  <si>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</si>
  <si>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</si>
  <si>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</si>
  <si>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</si>
  <si>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</si>
  <si>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</si>
  <si>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</si>
  <si>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</si>
  <si>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</si>
  <si>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</si>
  <si>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</si>
  <si>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</si>
  <si>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</si>
  <si>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</si>
  <si>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</si>
  <si>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</si>
  <si>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</si>
  <si>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</si>
  <si>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</si>
  <si>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</si>
  <si>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</si>
  <si>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</si>
  <si>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</si>
  <si>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</si>
  <si>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</si>
  <si>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</si>
  <si>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</si>
  <si>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</si>
  <si>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</si>
  <si>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</si>
  <si>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</si>
  <si>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</si>
  <si>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</si>
  <si>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</si>
  <si>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</si>
  <si>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</si>
  <si>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</si>
  <si>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</si>
  <si>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</si>
  <si>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</si>
  <si>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</si>
  <si>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</si>
  <si>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</si>
  <si>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</si>
  <si>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</si>
  <si>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</si>
  <si>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</si>
  <si>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</si>
  <si>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</si>
  <si>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</si>
  <si>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</si>
  <si>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</si>
  <si>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</si>
  <si>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</si>
  <si>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</si>
  <si>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</si>
  <si>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</si>
  <si>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</si>
  <si>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</si>
  <si>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</si>
  <si>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</si>
  <si>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</si>
  <si>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</si>
  <si>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</si>
  <si>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</si>
  <si>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</si>
  <si>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</si>
  <si>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</si>
  <si>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</si>
  <si>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</si>
  <si>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</si>
  <si>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</si>
  <si>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</si>
  <si>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</si>
  <si>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</si>
  <si>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</si>
  <si>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</si>
  <si>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</si>
  <si>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</si>
  <si>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</si>
  <si>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</si>
  <si>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</si>
  <si>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</si>
  <si>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</si>
  <si>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</si>
  <si>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</si>
  <si>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</si>
  <si>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</si>
  <si>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</si>
  <si>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</si>
  <si>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</si>
  <si>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</si>
  <si>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</si>
  <si>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</si>
  <si>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</si>
  <si>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</si>
  <si>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</si>
  <si>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</si>
  <si>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</si>
  <si>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</si>
  <si>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</si>
  <si>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</si>
  <si>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</si>
  <si>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</si>
  <si>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</si>
  <si>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</si>
  <si>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</si>
  <si>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</si>
  <si>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</si>
  <si>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</si>
  <si>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</si>
  <si>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</si>
  <si>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</si>
  <si>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</si>
  <si>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</si>
  <si>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</si>
  <si>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</si>
  <si>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</si>
  <si>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</si>
  <si>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</si>
  <si>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</si>
  <si>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</si>
  <si>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</si>
  <si>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</si>
  <si>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</si>
  <si>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</si>
  <si>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</si>
  <si>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</si>
  <si>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</si>
  <si>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</si>
  <si>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</si>
  <si>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</si>
  <si>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</si>
  <si>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</si>
  <si>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</si>
  <si>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</si>
  <si>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</si>
  <si>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</si>
  <si>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</si>
  <si>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</si>
  <si>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</si>
  <si>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</si>
  <si>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</si>
  <si>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</si>
  <si>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</si>
  <si>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</si>
  <si>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</si>
  <si>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</si>
  <si>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</si>
  <si>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</si>
  <si>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</si>
  <si>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</si>
  <si>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</si>
  <si>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</si>
  <si>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</si>
  <si>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</si>
  <si>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</si>
  <si>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</si>
  <si>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</si>
  <si>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</si>
  <si>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</si>
  <si>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</si>
  <si>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</si>
  <si>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</si>
  <si>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</si>
  <si>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</si>
  <si>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</si>
  <si>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</si>
  <si>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</si>
  <si>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</si>
  <si>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</si>
  <si>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</si>
  <si>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</si>
  <si>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</si>
  <si>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</si>
  <si>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</si>
  <si>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</si>
  <si>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</si>
  <si>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</si>
  <si>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</si>
  <si>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</si>
  <si>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</si>
  <si>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</si>
  <si>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</si>
  <si>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</si>
  <si>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</si>
  <si>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</si>
  <si>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</si>
  <si>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</si>
  <si>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</si>
  <si>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</si>
  <si>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</si>
  <si>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</si>
  <si>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</si>
  <si>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</si>
  <si>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</si>
  <si>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</si>
  <si>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</si>
  <si>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</si>
  <si>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</si>
  <si>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</si>
  <si>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</si>
  <si>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</si>
  <si>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</si>
  <si>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</si>
  <si>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</si>
  <si>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</si>
  <si>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</si>
  <si>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</si>
  <si>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</si>
  <si>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</si>
  <si>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</si>
  <si>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</si>
  <si>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</si>
  <si>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</si>
  <si>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</si>
  <si>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</si>
  <si>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</si>
  <si>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</si>
  <si>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</si>
  <si>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</si>
  <si>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</si>
  <si>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</si>
  <si>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</si>
  <si>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</si>
  <si>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</si>
  <si>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</si>
  <si>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</si>
  <si>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</si>
  <si>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</si>
  <si>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</si>
  <si>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</si>
  <si>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</si>
  <si>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</si>
  <si>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</si>
  <si>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</si>
  <si>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</si>
  <si>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</si>
  <si>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</si>
  <si>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</si>
  <si>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</si>
  <si>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</si>
  <si>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</si>
  <si>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</si>
  <si>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</si>
  <si>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</si>
  <si>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</si>
  <si>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</si>
  <si>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</si>
  <si>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</si>
  <si>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</si>
  <si>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</si>
  <si>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</si>
  <si>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</si>
  <si>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</si>
  <si>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</si>
  <si>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</si>
  <si>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</si>
  <si>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</si>
  <si>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</si>
  <si>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</si>
  <si>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</si>
  <si>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</si>
  <si>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</si>
  <si>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</si>
  <si>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</si>
  <si>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</si>
  <si>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</si>
  <si>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</si>
  <si>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</si>
  <si>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</si>
  <si>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</si>
  <si>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</si>
  <si>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</si>
  <si>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</si>
  <si>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</si>
  <si>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</si>
  <si>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</si>
  <si>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</si>
  <si>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</si>
  <si>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</si>
  <si>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</si>
  <si>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</si>
  <si>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</si>
  <si>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</si>
  <si>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</si>
  <si>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</si>
  <si>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</si>
  <si>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</si>
  <si>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</si>
  <si>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</si>
  <si>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</si>
  <si>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</si>
  <si>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</si>
  <si>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</si>
  <si>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</si>
  <si>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</si>
  <si>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</si>
  <si>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</si>
  <si>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</si>
  <si>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</si>
  <si>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</si>
  <si>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</si>
  <si>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</si>
  <si>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</si>
  <si>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</si>
  <si>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</si>
  <si>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</si>
  <si>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</si>
  <si>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</si>
  <si>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</si>
  <si>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</si>
  <si>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</si>
  <si>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</si>
  <si>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</si>
  <si>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</si>
  <si>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</si>
  <si>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</si>
  <si>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</si>
  <si>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</si>
  <si>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</si>
  <si>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</si>
  <si>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</si>
  <si>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</si>
  <si>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</si>
  <si>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</si>
  <si>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</si>
  <si>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</si>
  <si>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</si>
  <si>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</si>
  <si>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</si>
  <si>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</si>
  <si>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</si>
  <si>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</si>
  <si>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</si>
  <si>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</si>
  <si>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</si>
  <si>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</si>
  <si>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</si>
  <si>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</si>
  <si>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</si>
  <si>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</si>
  <si>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</si>
  <si>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</si>
  <si>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</si>
  <si>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</si>
  <si>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</si>
  <si>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</si>
  <si>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</si>
  <si>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</si>
  <si>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</si>
  <si>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</si>
  <si>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</si>
  <si>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</si>
  <si>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</si>
  <si>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</si>
  <si>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</si>
  <si>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</si>
  <si>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</si>
  <si>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</si>
  <si>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</si>
  <si>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</si>
  <si>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</si>
  <si>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</si>
  <si>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</si>
  <si>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</si>
  <si>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</si>
  <si>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</si>
  <si>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</si>
  <si>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</si>
  <si>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</si>
  <si>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</si>
  <si>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</si>
  <si>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</si>
  <si>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</si>
  <si>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</si>
  <si>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</si>
  <si>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</si>
  <si>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</si>
  <si>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</si>
  <si>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</si>
  <si>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</si>
  <si>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</si>
  <si>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</si>
  <si>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</si>
  <si>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</si>
  <si>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</si>
  <si>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</si>
  <si>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</si>
  <si>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</si>
  <si>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</si>
  <si>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</si>
  <si>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</si>
  <si>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</si>
  <si>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</si>
  <si>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</si>
  <si>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</si>
  <si>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</si>
  <si>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</si>
  <si>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</si>
  <si>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</si>
  <si>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</si>
  <si>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</si>
  <si>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</si>
  <si>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</si>
  <si>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</si>
  <si>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</si>
  <si>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</si>
  <si>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</si>
  <si>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</si>
  <si>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</si>
  <si>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</si>
  <si>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</si>
  <si>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</si>
  <si>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</si>
  <si>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</si>
  <si>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</si>
  <si>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</si>
  <si>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</si>
  <si>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</si>
  <si>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</si>
  <si>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</si>
  <si>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</si>
  <si>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</si>
  <si>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</si>
  <si>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</si>
  <si>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</si>
  <si>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</si>
  <si>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</si>
  <si>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</si>
  <si>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</si>
  <si>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</si>
  <si>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</si>
  <si>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</si>
  <si>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</si>
  <si>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</si>
  <si>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</si>
  <si>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</si>
  <si>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</si>
  <si>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</si>
  <si>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</si>
  <si>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</si>
  <si>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</si>
  <si>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</si>
  <si>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</si>
  <si>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</si>
  <si>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</si>
  <si>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</si>
  <si>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</si>
  <si>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</si>
  <si>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</si>
  <si>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</si>
  <si>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</si>
  <si>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</si>
  <si>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</si>
  <si>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</si>
  <si>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</si>
  <si>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</si>
  <si>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</si>
  <si>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</si>
  <si>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</si>
  <si>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</si>
  <si>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</si>
  <si>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</si>
  <si>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</si>
  <si>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</si>
  <si>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</si>
  <si>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</si>
  <si>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</si>
  <si>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</si>
  <si>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</si>
  <si>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</si>
  <si>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</si>
  <si>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</si>
  <si>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</si>
  <si>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</si>
  <si>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</si>
  <si>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</si>
  <si>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</si>
  <si>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</si>
  <si>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</si>
  <si>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</si>
  <si>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</si>
  <si>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</si>
  <si>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</si>
  <si>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</si>
  <si>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</si>
  <si>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</si>
  <si>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</si>
  <si>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</si>
  <si>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</si>
  <si>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</si>
  <si>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</si>
  <si>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</si>
  <si>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</si>
  <si>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</si>
  <si>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</si>
  <si>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</si>
  <si>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</si>
  <si>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</si>
  <si>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</si>
  <si>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</si>
  <si>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</si>
  <si>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</si>
  <si>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</si>
  <si>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</si>
  <si>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</si>
  <si>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</si>
  <si>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</si>
  <si>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</si>
  <si>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</si>
  <si>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</si>
  <si>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</si>
  <si>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</si>
  <si>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</si>
  <si>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</si>
  <si>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</si>
  <si>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</si>
  <si>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</si>
  <si>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</si>
  <si>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</si>
  <si>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</si>
  <si>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</si>
  <si>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</si>
  <si>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</si>
  <si>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</si>
  <si>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</si>
  <si>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</si>
  <si>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</si>
  <si>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</si>
  <si>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</si>
  <si>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</si>
  <si>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</si>
  <si>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</si>
  <si>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</si>
  <si>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</si>
  <si>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</si>
  <si>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</si>
  <si>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</si>
  <si>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</si>
  <si>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</si>
  <si>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</si>
  <si>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</si>
  <si>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</si>
  <si>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</si>
  <si>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</si>
  <si>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</si>
  <si>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</si>
  <si>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</si>
  <si>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</si>
  <si>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</si>
  <si>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</si>
  <si>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</si>
  <si>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</si>
  <si>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</si>
  <si>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</si>
  <si>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</si>
  <si>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</si>
  <si>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</si>
  <si>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</si>
  <si>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</si>
  <si>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</si>
  <si>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</si>
  <si>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</si>
  <si>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</si>
  <si>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</si>
  <si>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</si>
  <si>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</si>
  <si>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</si>
  <si>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</si>
  <si>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</si>
  <si>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</si>
  <si>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</si>
  <si>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</si>
  <si>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</si>
  <si>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</si>
  <si>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</si>
  <si>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</si>
  <si>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</si>
  <si>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</si>
  <si>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</si>
  <si>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</si>
  <si>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</si>
  <si>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</si>
  <si>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</si>
  <si>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</si>
  <si>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</si>
  <si>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</si>
  <si>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</si>
  <si>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</si>
  <si>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</si>
  <si>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</si>
  <si>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</si>
  <si>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</si>
  <si>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</si>
  <si>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</si>
  <si>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</si>
  <si>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</si>
  <si>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</si>
  <si>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</si>
  <si>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</si>
  <si>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</si>
  <si>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</si>
  <si>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</si>
  <si>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</si>
  <si>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</si>
  <si>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</si>
  <si>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</si>
  <si>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</si>
  <si>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</si>
  <si>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</si>
  <si>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</si>
  <si>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</si>
  <si>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</si>
  <si>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</si>
  <si>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</si>
  <si>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</si>
  <si>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</si>
  <si>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</si>
  <si>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</si>
  <si>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</si>
  <si>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</si>
  <si>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</si>
  <si>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</si>
  <si>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</si>
  <si>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</si>
  <si>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</si>
  <si>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</si>
  <si>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</si>
  <si>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</si>
  <si>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</si>
  <si>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</si>
  <si>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</si>
  <si>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</si>
  <si>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</si>
  <si>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</si>
  <si>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</si>
  <si>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</si>
  <si>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</si>
  <si>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</si>
  <si>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</si>
  <si>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</si>
  <si>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</si>
  <si>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</si>
  <si>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</si>
  <si>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</si>
  <si>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</si>
  <si>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</si>
  <si>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</si>
  <si>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</si>
  <si>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</si>
  <si>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</si>
  <si>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</si>
  <si>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</si>
  <si>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</si>
  <si>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</si>
  <si>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</si>
  <si>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</si>
  <si>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</si>
  <si>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</si>
  <si>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</si>
  <si>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</si>
  <si>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</si>
  <si>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</si>
  <si>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</si>
  <si>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</si>
  <si>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</si>
  <si>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</si>
  <si>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</si>
  <si>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</si>
  <si>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</si>
  <si>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</si>
  <si>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</si>
  <si>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</si>
  <si>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</si>
  <si>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</si>
  <si>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</si>
  <si>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</si>
  <si>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</si>
  <si>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</si>
  <si>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</si>
  <si>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</si>
  <si>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</si>
  <si>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</si>
  <si>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</si>
  <si>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</si>
  <si>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</si>
  <si>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</si>
  <si>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</si>
  <si>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</si>
  <si>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</si>
  <si>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</si>
  <si>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</si>
  <si>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</si>
  <si>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</si>
  <si>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</si>
  <si>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</si>
  <si>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</si>
  <si>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</si>
  <si>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</si>
  <si>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</si>
  <si>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</si>
  <si>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</si>
  <si>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</si>
  <si>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</si>
  <si>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</si>
  <si>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</si>
  <si>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</si>
  <si>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</si>
  <si>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</si>
  <si>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</si>
  <si>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</si>
  <si>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</si>
  <si>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</si>
  <si>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</si>
  <si>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</si>
  <si>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</si>
  <si>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</si>
  <si>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</si>
  <si>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</si>
  <si>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</si>
  <si>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</si>
  <si>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</si>
  <si>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</si>
  <si>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</si>
  <si>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</si>
  <si>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</si>
  <si>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</si>
  <si>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</si>
  <si>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</si>
  <si>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</si>
  <si>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</si>
  <si>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</si>
  <si>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</si>
  <si>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</si>
  <si>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</si>
  <si>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</si>
  <si>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</si>
  <si>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</si>
  <si>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</si>
  <si>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</si>
  <si>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</si>
  <si>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</si>
  <si>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</si>
  <si>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</si>
  <si>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</si>
  <si>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</si>
  <si>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</si>
  <si>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</si>
  <si>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</si>
  <si>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</si>
  <si>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</si>
  <si>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</si>
  <si>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</si>
  <si>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</si>
  <si>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</si>
  <si>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</si>
  <si>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</si>
  <si>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</si>
  <si>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</si>
  <si>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</si>
  <si>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</si>
  <si>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</si>
  <si>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</si>
  <si>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</si>
  <si>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</si>
  <si>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</si>
  <si>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</si>
  <si>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</si>
  <si>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</si>
  <si>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</si>
  <si>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</si>
  <si>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</si>
  <si>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</si>
  <si>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</si>
  <si>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</si>
  <si>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</si>
  <si>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</si>
  <si>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</si>
  <si>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</si>
  <si>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</si>
  <si>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</si>
  <si>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</si>
  <si>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</si>
  <si>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</si>
  <si>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</si>
  <si>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</si>
  <si>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</si>
  <si>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</si>
  <si>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</si>
  <si>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</si>
  <si>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</si>
  <si>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</si>
  <si>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</si>
  <si>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</si>
  <si>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</si>
  <si>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</si>
  <si>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</si>
  <si>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</si>
  <si>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</si>
  <si>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</si>
  <si>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</si>
  <si>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</si>
  <si>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</si>
  <si>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</si>
  <si>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</si>
  <si>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</si>
  <si>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</si>
  <si>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</si>
  <si>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</si>
  <si>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</si>
  <si>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</si>
  <si>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</si>
  <si>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</si>
  <si>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</si>
  <si>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</si>
  <si>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</si>
  <si>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</si>
  <si>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</si>
  <si>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</si>
  <si>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</si>
  <si>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</si>
  <si>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</si>
  <si>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</si>
  <si>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</si>
  <si>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</si>
  <si>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</si>
  <si>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</si>
  <si>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</si>
  <si>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</si>
  <si>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</si>
  <si>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</si>
  <si>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</si>
  <si>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</si>
  <si>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</si>
  <si>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</si>
  <si>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</si>
  <si>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</si>
  <si>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</si>
  <si>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</si>
  <si>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</si>
  <si>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</si>
  <si>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</si>
  <si>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</si>
  <si>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</si>
  <si>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</si>
  <si>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</si>
  <si>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</si>
  <si>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</si>
  <si>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</si>
  <si>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</si>
  <si>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</si>
  <si>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</si>
  <si>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</si>
  <si>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</si>
  <si>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</si>
  <si>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</si>
  <si>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</si>
  <si>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</si>
  <si>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</si>
  <si>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</si>
  <si>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</si>
  <si>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</si>
  <si>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</si>
  <si>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</si>
  <si>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</si>
  <si>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</si>
  <si>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</si>
  <si>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</si>
  <si>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</si>
  <si>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</si>
  <si>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</si>
  <si>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</si>
  <si>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</si>
  <si>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</si>
  <si>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</si>
  <si>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</si>
  <si>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</si>
  <si>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</si>
  <si>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</si>
  <si>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</si>
  <si>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</si>
  <si>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</si>
  <si>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</si>
  <si>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</si>
  <si>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</si>
  <si>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</si>
  <si>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</si>
  <si>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</si>
  <si>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</si>
  <si>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</si>
  <si>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</si>
  <si>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</si>
  <si>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</si>
  <si>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</si>
  <si>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</si>
  <si>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</si>
  <si>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</si>
  <si>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</si>
  <si>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</si>
  <si>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</si>
  <si>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</si>
  <si>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</si>
  <si>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</si>
  <si>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</si>
  <si>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</si>
  <si>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</si>
  <si>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</si>
  <si>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</si>
  <si>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</si>
  <si>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</si>
  <si>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</si>
  <si>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</si>
  <si>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</si>
  <si>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</si>
  <si>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</si>
  <si>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</si>
  <si>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</si>
  <si>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</si>
  <si>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</si>
  <si>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</si>
  <si>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</si>
  <si>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</si>
  <si>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</si>
  <si>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</si>
  <si>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</si>
  <si>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</si>
  <si>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</si>
  <si>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</si>
  <si>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</si>
  <si>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</si>
  <si>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</si>
  <si>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</si>
  <si>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</si>
  <si>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</si>
  <si>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</si>
  <si>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</si>
  <si>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</si>
  <si>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</si>
  <si>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</si>
  <si>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</si>
  <si>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</si>
  <si>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</si>
  <si>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</si>
  <si>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</si>
  <si>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</si>
  <si>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</si>
  <si>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</si>
  <si>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</si>
  <si>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</si>
  <si>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</si>
  <si>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</si>
  <si>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</si>
  <si>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</si>
  <si>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</si>
  <si>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</si>
  <si>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</si>
  <si>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</si>
  <si>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</si>
  <si>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</si>
  <si>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</si>
  <si>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</si>
  <si>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</si>
  <si>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</si>
  <si>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</si>
  <si>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</si>
  <si>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</si>
  <si>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</si>
  <si>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</si>
  <si>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</si>
  <si>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</si>
  <si>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</si>
  <si>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</si>
  <si>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</si>
  <si>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</si>
  <si>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</si>
  <si>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</si>
  <si>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</si>
  <si>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</si>
  <si>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</si>
  <si>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</si>
  <si>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</si>
  <si>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</si>
  <si>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</si>
  <si>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</si>
  <si>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</si>
  <si>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</si>
  <si>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</si>
  <si>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</si>
  <si>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</si>
  <si>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</si>
  <si>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</si>
  <si>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</si>
  <si>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</si>
  <si>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</si>
  <si>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</si>
  <si>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</si>
  <si>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</si>
  <si>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</si>
  <si>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</si>
  <si>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</si>
  <si>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</si>
  <si>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</si>
  <si>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</si>
  <si>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</si>
  <si>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</si>
  <si>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</si>
  <si>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</si>
  <si>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</si>
  <si>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</si>
  <si>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</si>
  <si>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</si>
  <si>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</si>
  <si>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</si>
  <si>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</si>
  <si>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</si>
  <si>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</si>
  <si>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</si>
  <si>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</si>
  <si>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</si>
  <si>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</si>
  <si>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</si>
  <si>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</si>
  <si>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</si>
  <si>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</si>
  <si>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</si>
  <si>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</si>
  <si>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</si>
  <si>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</si>
  <si>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</si>
  <si>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</si>
  <si>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</si>
  <si>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</si>
  <si>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</si>
  <si>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</si>
  <si>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</si>
  <si>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</si>
  <si>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</si>
  <si>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</si>
  <si>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</si>
  <si>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</si>
  <si>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</si>
  <si>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</si>
  <si>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</si>
  <si>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</si>
  <si>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</si>
  <si>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</si>
  <si>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</si>
  <si>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</si>
  <si>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</si>
  <si>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</si>
  <si>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</si>
  <si>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</si>
  <si>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</si>
  <si>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</si>
  <si>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</si>
  <si>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</si>
  <si>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</si>
  <si>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</si>
  <si>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</si>
  <si>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</si>
  <si>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</si>
  <si>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</si>
  <si>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</si>
  <si>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</si>
  <si>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</si>
  <si>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</si>
  <si>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</si>
  <si>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</si>
  <si>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</si>
  <si>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</si>
  <si>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</si>
  <si>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</si>
  <si>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</si>
  <si>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</si>
  <si>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</si>
  <si>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</si>
  <si>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</si>
  <si>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</si>
  <si>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</si>
  <si>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</si>
  <si>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</si>
  <si>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</si>
  <si>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</si>
  <si>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</si>
  <si>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</si>
  <si>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</si>
  <si>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</si>
  <si>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</si>
  <si>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</si>
  <si>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</si>
  <si>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</si>
  <si>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</si>
  <si>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</si>
  <si>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</si>
  <si>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</si>
  <si>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</si>
  <si>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</si>
  <si>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</si>
  <si>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</si>
  <si>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</si>
  <si>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</si>
  <si>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</si>
  <si>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</si>
  <si>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</si>
  <si>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</si>
  <si>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</si>
  <si>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</si>
  <si>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</si>
  <si>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</si>
  <si>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</si>
  <si>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</si>
  <si>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</si>
  <si>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</si>
  <si>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</si>
  <si>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</si>
  <si>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</si>
  <si>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</si>
  <si>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</si>
  <si>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</si>
  <si>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</si>
  <si>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</si>
  <si>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</si>
  <si>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</si>
  <si>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</si>
  <si>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</si>
  <si>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</si>
  <si>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</si>
  <si>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</si>
  <si>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</si>
  <si>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</si>
  <si>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</si>
  <si>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</si>
  <si>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</si>
  <si>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</si>
  <si>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</si>
  <si>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</si>
  <si>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</si>
  <si>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</si>
  <si>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</si>
  <si>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</si>
  <si>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</si>
  <si>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</si>
  <si>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</si>
  <si>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</si>
  <si>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</si>
  <si>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</si>
  <si>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</si>
  <si>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</si>
  <si>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</si>
  <si>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</si>
  <si>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</si>
  <si>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</si>
  <si>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</si>
  <si>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</si>
  <si>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</si>
  <si>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</si>
  <si>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</si>
  <si>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</si>
  <si>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</si>
  <si>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</si>
  <si>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</si>
  <si>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</si>
  <si>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</si>
  <si>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</si>
  <si>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</si>
  <si>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</si>
  <si>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</si>
  <si>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</si>
  <si>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</si>
  <si>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</si>
  <si>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</si>
  <si>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</si>
  <si>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</si>
  <si>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</si>
  <si>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</si>
  <si>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</si>
  <si>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</si>
  <si>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</si>
  <si>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</si>
  <si>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</si>
  <si>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</si>
  <si>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</si>
  <si>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</si>
  <si>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</si>
  <si>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</si>
  <si>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</si>
  <si>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</si>
  <si>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</si>
  <si>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</si>
  <si>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</si>
  <si>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</si>
  <si>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</si>
  <si>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</si>
  <si>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</si>
  <si>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</si>
  <si>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</si>
  <si>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</si>
  <si>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</si>
  <si>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</si>
  <si>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</si>
  <si>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</si>
  <si>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</si>
  <si>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</si>
  <si>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</si>
  <si>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</si>
  <si>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</si>
  <si>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</si>
  <si>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</si>
  <si>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</si>
  <si>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</si>
  <si>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</si>
  <si>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</si>
  <si>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</si>
  <si>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</si>
  <si>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</si>
  <si>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</si>
  <si>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</si>
  <si>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</si>
  <si>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</si>
  <si>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</si>
  <si>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</si>
  <si>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</si>
  <si>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</si>
  <si>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</si>
  <si>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</si>
  <si>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</si>
  <si>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</si>
  <si>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</si>
  <si>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</si>
  <si>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</si>
  <si>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</si>
  <si>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</si>
  <si>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</si>
  <si>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</si>
  <si>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</si>
  <si>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</si>
  <si>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</si>
  <si>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</si>
  <si>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</si>
  <si>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</si>
  <si>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</si>
  <si>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</si>
  <si>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</si>
  <si>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</si>
  <si>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</si>
  <si>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</si>
  <si>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</si>
  <si>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</si>
  <si>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</si>
  <si>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</si>
  <si>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</si>
  <si>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</si>
  <si>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</si>
  <si>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</si>
  <si>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</si>
  <si>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</si>
  <si>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</si>
  <si>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</si>
  <si>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</si>
  <si>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</si>
  <si>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</si>
  <si>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</si>
  <si>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</si>
  <si>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</si>
  <si>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</si>
  <si>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</si>
  <si>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</si>
  <si>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</si>
  <si>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</si>
  <si>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</si>
  <si>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</si>
  <si>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</si>
  <si>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</si>
  <si>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</si>
  <si>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</si>
  <si>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</si>
  <si>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</si>
  <si>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</si>
  <si>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</si>
  <si>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</si>
  <si>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</si>
  <si>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</si>
  <si>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</si>
  <si>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</si>
  <si>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</si>
  <si>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</si>
  <si>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</si>
  <si>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</si>
  <si>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</si>
  <si>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</si>
  <si>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</si>
  <si>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</si>
  <si>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</si>
  <si>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</si>
  <si>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</si>
  <si>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</si>
  <si>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</si>
  <si>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</si>
  <si>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</si>
  <si>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</si>
  <si>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</si>
  <si>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</si>
  <si>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</si>
  <si>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</si>
  <si>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</si>
  <si>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</si>
  <si>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</si>
  <si>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</si>
  <si>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</si>
  <si>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</si>
  <si>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</si>
  <si>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</si>
  <si>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</si>
  <si>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</si>
  <si>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</si>
  <si>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</si>
  <si>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</si>
  <si>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</si>
  <si>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</si>
  <si>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</si>
  <si>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</si>
  <si>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</si>
  <si>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</si>
  <si>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</si>
  <si>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</si>
  <si>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</si>
  <si>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</si>
  <si>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</si>
  <si>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</si>
  <si>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</si>
  <si>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</si>
  <si>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</si>
  <si>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</si>
  <si>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</si>
  <si>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</si>
  <si>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</si>
  <si>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</si>
  <si>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</si>
  <si>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</si>
  <si>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</si>
  <si>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</si>
  <si>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</si>
  <si>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</si>
  <si>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</si>
  <si>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</si>
  <si>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</si>
  <si>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</si>
  <si>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</si>
  <si>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</si>
  <si>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</si>
  <si>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</si>
  <si>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</si>
  <si>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</si>
  <si>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</si>
  <si>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</si>
  <si>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</si>
  <si>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</si>
  <si>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</si>
  <si>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</si>
  <si>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</si>
  <si>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</si>
  <si>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</si>
  <si>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</si>
  <si>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</si>
  <si>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</si>
  <si>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</si>
  <si>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</si>
  <si>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</si>
  <si>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</si>
  <si>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</si>
  <si>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</si>
  <si>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</si>
  <si>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</si>
  <si>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</si>
  <si>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</si>
  <si>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</si>
  <si>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</si>
  <si>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</si>
  <si>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</si>
  <si>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</si>
  <si>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</si>
  <si>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</si>
  <si>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</si>
  <si>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</si>
  <si>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</si>
  <si>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</si>
  <si>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</si>
  <si>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</si>
  <si>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</si>
  <si>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</si>
  <si>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</si>
  <si>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</si>
  <si>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</si>
  <si>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</si>
  <si>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</si>
  <si>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</si>
  <si>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</si>
  <si>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</si>
  <si>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</si>
  <si>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</si>
  <si>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</si>
  <si>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</si>
  <si>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</si>
  <si>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</si>
  <si>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</si>
  <si>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</si>
  <si>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</si>
  <si>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</si>
  <si>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</si>
  <si>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</si>
  <si>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</si>
  <si>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</si>
  <si>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</si>
  <si>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</si>
  <si>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</si>
  <si>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</si>
  <si>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</si>
  <si>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</si>
  <si>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</si>
  <si>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</si>
  <si>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</si>
  <si>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</si>
  <si>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</si>
  <si>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</si>
  <si>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</si>
  <si>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</si>
  <si>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</si>
  <si>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</si>
  <si>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</si>
  <si>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</si>
  <si>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</si>
  <si>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</si>
  <si>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</si>
  <si>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</si>
  <si>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</si>
  <si>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</si>
  <si>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</si>
  <si>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</si>
  <si>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</si>
  <si>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</si>
  <si>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</si>
  <si>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</si>
  <si>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</si>
  <si>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</si>
  <si>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</si>
  <si>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</si>
  <si>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</si>
  <si>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</si>
  <si>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</si>
  <si>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</si>
  <si>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</si>
  <si>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</si>
  <si>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</si>
  <si>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</si>
  <si>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</si>
  <si>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</si>
  <si>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</si>
  <si>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</si>
  <si>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</si>
  <si>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</si>
  <si>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</si>
  <si>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</si>
  <si>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</si>
  <si>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</si>
  <si>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</si>
  <si>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</si>
  <si>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</si>
  <si>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</si>
  <si>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</si>
  <si>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</si>
  <si>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</si>
  <si>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</si>
  <si>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</si>
  <si>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</si>
  <si>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</si>
  <si>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</si>
  <si>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</si>
  <si>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</si>
  <si>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</si>
  <si>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</si>
  <si>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</si>
  <si>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</si>
  <si>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</si>
  <si>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</si>
  <si>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</si>
  <si>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</si>
  <si>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</si>
  <si>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</si>
  <si>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</si>
  <si>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</si>
  <si>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</si>
  <si>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</si>
  <si>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</si>
  <si>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</si>
  <si>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</si>
  <si>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</si>
  <si>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</si>
  <si>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</si>
  <si>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</si>
  <si>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</si>
  <si>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</si>
  <si>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</si>
  <si>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</si>
  <si>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</si>
  <si>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</si>
  <si>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</si>
  <si>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</si>
  <si>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</si>
  <si>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</si>
  <si>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</si>
  <si>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</si>
  <si>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</si>
  <si>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</si>
  <si>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</si>
  <si>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</si>
  <si>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</si>
  <si>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</si>
  <si>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</si>
  <si>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</si>
  <si>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</si>
  <si>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</si>
  <si>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</si>
  <si>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</si>
  <si>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</si>
  <si>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</si>
  <si>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</si>
  <si>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</si>
  <si>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</si>
  <si>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</si>
  <si>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</si>
  <si>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</si>
  <si>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</si>
  <si>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</si>
  <si>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</si>
  <si>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</si>
  <si>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</si>
  <si>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</si>
  <si>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</si>
  <si>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</si>
  <si>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</si>
  <si>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</si>
  <si>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</si>
  <si>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</si>
  <si>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</si>
  <si>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</si>
  <si>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</si>
  <si>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</si>
  <si>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</si>
  <si>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</si>
  <si>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</si>
  <si>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</si>
  <si>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</si>
  <si>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</si>
  <si>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</si>
  <si>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</si>
  <si>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</si>
  <si>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</si>
  <si>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</si>
  <si>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</si>
  <si>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</si>
  <si>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</si>
  <si>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</si>
  <si>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</si>
  <si>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</si>
  <si>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</si>
  <si>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</si>
  <si>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</si>
  <si>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</si>
  <si>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</si>
  <si>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</si>
  <si>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</si>
  <si>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</si>
  <si>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</si>
  <si>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</si>
  <si>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</si>
  <si>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</si>
  <si>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</si>
  <si>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</si>
  <si>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</si>
  <si>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</si>
  <si>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</si>
  <si>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</si>
  <si>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</si>
  <si>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</si>
  <si>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</si>
  <si>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</si>
  <si>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</si>
  <si>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</si>
  <si>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</si>
  <si>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</si>
  <si>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</si>
  <si>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</si>
  <si>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</si>
  <si>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</si>
  <si>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</si>
  <si>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</si>
  <si>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</si>
  <si>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</si>
  <si>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</si>
  <si>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</si>
  <si>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</si>
  <si>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</si>
  <si>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</si>
  <si>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</si>
  <si>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</si>
  <si>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</si>
  <si>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</si>
  <si>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</si>
  <si>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</si>
  <si>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</si>
  <si>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</si>
  <si>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</si>
  <si>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</si>
  <si>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</si>
  <si>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</si>
  <si>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</si>
  <si>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</si>
  <si>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</si>
  <si>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</si>
  <si>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</si>
  <si>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</si>
  <si>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</si>
  <si>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</si>
  <si>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</si>
  <si>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</si>
  <si>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</si>
  <si>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</si>
  <si>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</si>
  <si>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</si>
  <si>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</si>
  <si>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</si>
  <si>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</si>
  <si>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</si>
  <si>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</si>
  <si>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</si>
  <si>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</si>
  <si>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</si>
  <si>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</si>
  <si>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</si>
  <si>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</si>
  <si>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</si>
  <si>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</si>
  <si>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</si>
  <si>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</si>
  <si>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</si>
  <si>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</si>
  <si>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</si>
  <si>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</si>
  <si>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</si>
  <si>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</si>
  <si>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</si>
  <si>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</si>
  <si>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</si>
  <si>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</si>
  <si>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</si>
  <si>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</si>
  <si>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</si>
  <si>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</si>
  <si>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</si>
  <si>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</si>
  <si>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</si>
  <si>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</si>
  <si>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</si>
  <si>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</si>
  <si>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</si>
  <si>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</si>
  <si>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</si>
  <si>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</si>
  <si>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</si>
  <si>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</si>
  <si>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</si>
  <si>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</si>
  <si>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</si>
  <si>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</si>
  <si>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</si>
  <si>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</si>
  <si>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</si>
  <si>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</si>
  <si>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</si>
  <si>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</si>
  <si>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</si>
  <si>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</si>
  <si>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</si>
  <si>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</si>
  <si>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</si>
  <si>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</si>
  <si>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</si>
  <si>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</si>
  <si>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</si>
  <si>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</si>
  <si>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</si>
  <si>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</si>
  <si>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</si>
  <si>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</si>
  <si>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</si>
  <si>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</si>
  <si>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</si>
  <si>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</si>
  <si>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</si>
  <si>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</si>
  <si>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</si>
  <si>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</si>
  <si>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</si>
  <si>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</si>
  <si>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</si>
  <si>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</si>
  <si>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</si>
  <si>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</si>
  <si>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</si>
  <si>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</si>
  <si>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</si>
  <si>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</si>
  <si>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</si>
  <si>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</si>
  <si>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</si>
  <si>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</si>
  <si>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</si>
  <si>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</si>
  <si>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</si>
  <si>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</si>
  <si>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</si>
  <si>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</si>
  <si>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</si>
  <si>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</si>
  <si>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</si>
  <si>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</si>
  <si>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</si>
  <si>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</si>
  <si>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</si>
  <si>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</si>
  <si>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</si>
  <si>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</si>
  <si>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</si>
  <si>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</si>
  <si>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</si>
  <si>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</si>
  <si>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</si>
  <si>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</si>
  <si>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</si>
  <si>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</si>
  <si>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</si>
  <si>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</si>
  <si>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</si>
  <si>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</si>
  <si>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</si>
  <si>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</si>
  <si>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</si>
  <si>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</si>
  <si>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</si>
  <si>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</si>
  <si>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</si>
  <si>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</si>
  <si>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</si>
  <si>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</si>
  <si>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</si>
  <si>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</si>
  <si>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</si>
  <si>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</si>
  <si>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</si>
  <si>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</si>
  <si>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</si>
  <si>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</si>
  <si>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</si>
  <si>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</si>
  <si>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</si>
  <si>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</si>
  <si>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</si>
  <si>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</si>
  <si>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</si>
  <si>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</si>
  <si>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</si>
  <si>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</si>
  <si>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</si>
  <si>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</si>
  <si>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</si>
  <si>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</si>
  <si>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</si>
  <si>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</si>
  <si>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</si>
  <si>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</si>
  <si>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</si>
  <si>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</si>
  <si>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</si>
  <si>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</si>
  <si>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</si>
  <si>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</si>
  <si>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</si>
  <si>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</si>
  <si>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</si>
  <si>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</si>
  <si>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</si>
  <si>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</si>
  <si>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</si>
  <si>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</si>
  <si>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</si>
  <si>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</si>
  <si>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</si>
  <si>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</si>
  <si>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</si>
  <si>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</si>
  <si>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</si>
  <si>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</si>
  <si>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</si>
  <si>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</si>
  <si>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</si>
  <si>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</si>
  <si>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</si>
  <si>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</si>
  <si>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</si>
  <si>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</si>
  <si>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</si>
  <si>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</si>
  <si>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</si>
  <si>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</si>
  <si>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</si>
  <si>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</si>
  <si>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</si>
  <si>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</si>
  <si>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</si>
  <si>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</si>
  <si>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</si>
  <si>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</si>
  <si>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</si>
  <si>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</si>
  <si>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</si>
  <si>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</si>
  <si>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</si>
  <si>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</si>
  <si>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</si>
  <si>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</si>
  <si>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</si>
  <si>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</si>
  <si>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</si>
  <si>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</si>
  <si>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</si>
  <si>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</si>
  <si>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</si>
  <si>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</si>
  <si>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</si>
  <si>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</si>
  <si>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</si>
  <si>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</si>
  <si>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</si>
  <si>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</si>
  <si>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</si>
  <si>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</si>
  <si>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</si>
  <si>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</si>
  <si>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</si>
  <si>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</si>
  <si>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</si>
  <si>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</si>
  <si>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</si>
  <si>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</si>
  <si>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</si>
  <si>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</si>
  <si>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</si>
  <si>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</si>
  <si>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</si>
  <si>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</si>
  <si>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</si>
  <si>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</si>
  <si>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</si>
  <si>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</si>
  <si>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</si>
  <si>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</si>
  <si>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</si>
  <si>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</si>
  <si>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</si>
  <si>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</si>
  <si>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</si>
  <si>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</si>
  <si>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</si>
  <si>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</si>
  <si>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</si>
  <si>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</si>
  <si>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</si>
  <si>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</si>
  <si>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</si>
  <si>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</si>
  <si>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</si>
  <si>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</si>
  <si>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</si>
  <si>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</si>
  <si>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</si>
  <si>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</si>
  <si>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</si>
  <si>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</si>
  <si>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</si>
  <si>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</si>
  <si>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</si>
  <si>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</si>
  <si>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</si>
  <si>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</si>
  <si>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</si>
  <si>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</si>
  <si>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</si>
  <si>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</si>
  <si>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</si>
  <si>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</si>
  <si>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</si>
  <si>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</si>
  <si>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</si>
  <si>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</si>
  <si>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</si>
  <si>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</si>
  <si>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</si>
  <si>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</si>
  <si>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</si>
  <si>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</si>
  <si>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</si>
  <si>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</si>
  <si>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</si>
  <si>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</si>
  <si>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</si>
  <si>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</si>
  <si>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</si>
  <si>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</si>
  <si>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</si>
  <si>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</si>
  <si>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</si>
  <si>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</si>
  <si>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</si>
  <si>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</si>
  <si>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</si>
  <si>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</si>
  <si>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</si>
  <si>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</si>
  <si>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</si>
  <si>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</si>
  <si>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</si>
  <si>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</si>
  <si>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</si>
  <si>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</si>
  <si>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</si>
  <si>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</si>
  <si>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</si>
  <si>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</si>
  <si>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</si>
  <si>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</si>
  <si>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</si>
  <si>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</si>
  <si>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</si>
  <si>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</si>
  <si>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</si>
  <si>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</si>
  <si>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</si>
  <si>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</si>
  <si>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</si>
  <si>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</si>
  <si>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</si>
  <si>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</si>
  <si>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</si>
  <si>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</si>
  <si>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</si>
  <si>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</si>
  <si>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</si>
  <si>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</si>
  <si>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</si>
  <si>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</si>
  <si>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</si>
  <si>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</si>
  <si>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</si>
  <si>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</si>
  <si>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</si>
  <si>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</si>
  <si>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</si>
  <si>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</si>
  <si>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</si>
  <si>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</si>
  <si>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</si>
  <si>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</si>
  <si>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</si>
  <si>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</si>
  <si>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</si>
  <si>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</si>
  <si>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</si>
  <si>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</si>
  <si>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</si>
  <si>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</si>
  <si>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</si>
  <si>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</si>
  <si>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</si>
  <si>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</si>
  <si>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</si>
  <si>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</si>
  <si>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</si>
  <si>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</si>
  <si>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</si>
  <si>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</si>
  <si>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</si>
  <si>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</si>
  <si>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</si>
  <si>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</si>
  <si>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</si>
  <si>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</si>
  <si>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</si>
  <si>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</si>
  <si>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</si>
  <si>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</si>
  <si>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</si>
  <si>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</si>
  <si>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</si>
  <si>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</si>
  <si>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</si>
  <si>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</si>
  <si>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</si>
  <si>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</si>
  <si>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</si>
  <si>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</si>
  <si>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</si>
  <si>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</si>
  <si>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</si>
  <si>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</si>
  <si>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</si>
  <si>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</si>
  <si>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</si>
  <si>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</si>
  <si>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</si>
  <si>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</si>
  <si>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</si>
  <si>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</si>
  <si>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</si>
  <si>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</si>
  <si>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</si>
  <si>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</si>
  <si>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</si>
  <si>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</si>
  <si>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</si>
  <si>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</si>
  <si>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</si>
  <si>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</si>
  <si>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</si>
  <si>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</si>
  <si>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</si>
  <si>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</si>
  <si>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</si>
  <si>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</si>
  <si>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</si>
  <si>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</si>
  <si>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</si>
  <si>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</si>
  <si>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</si>
  <si>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</si>
  <si>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</si>
  <si>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</si>
  <si>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</si>
  <si>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</si>
  <si>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</si>
  <si>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</si>
  <si>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</si>
  <si>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</si>
  <si>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</si>
  <si>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</si>
  <si>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</si>
  <si>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</si>
  <si>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</si>
  <si>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</si>
  <si>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</si>
  <si>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</si>
  <si>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</si>
  <si>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</si>
  <si>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</si>
  <si>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</si>
  <si>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</si>
  <si>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</si>
  <si>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</si>
  <si>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</si>
  <si>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</si>
  <si>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</si>
  <si>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</si>
  <si>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</si>
  <si>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</si>
  <si>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</si>
  <si>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</si>
  <si>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</si>
  <si>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</si>
  <si>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</si>
  <si>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</si>
  <si>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</si>
  <si>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</si>
  <si>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</si>
  <si>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</si>
  <si>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</si>
  <si>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</si>
  <si>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</si>
  <si>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</si>
  <si>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</si>
  <si>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</si>
  <si>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</si>
  <si>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</si>
  <si>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</si>
  <si>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</si>
  <si>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</si>
  <si>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</si>
  <si>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</si>
  <si>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</si>
  <si>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</si>
  <si>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</si>
  <si>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</si>
  <si>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</si>
  <si>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</si>
  <si>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</si>
  <si>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</si>
  <si>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</si>
  <si>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</si>
  <si>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</si>
  <si>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</si>
  <si>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</si>
  <si>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</si>
  <si>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</si>
  <si>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</si>
  <si>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</si>
  <si>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</si>
  <si>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</si>
  <si>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</si>
  <si>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</si>
  <si>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</si>
  <si>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</si>
  <si>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</si>
  <si>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</si>
  <si>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</si>
  <si>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</si>
  <si>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</si>
  <si>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</si>
  <si>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</si>
  <si>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</si>
  <si>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</si>
  <si>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</si>
  <si>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</si>
  <si>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</si>
  <si>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</si>
  <si>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</si>
  <si>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</si>
  <si>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</si>
  <si>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</si>
  <si>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</si>
  <si>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</si>
  <si>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</si>
  <si>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</si>
  <si>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</si>
  <si>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</si>
  <si>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</si>
  <si>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</si>
  <si>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</si>
  <si>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</si>
  <si>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</si>
  <si>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</si>
  <si>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</si>
  <si>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</si>
  <si>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</si>
  <si>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</si>
  <si>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</si>
  <si>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</si>
  <si>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</si>
  <si>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</si>
  <si>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</si>
  <si>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</si>
  <si>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</si>
  <si>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</si>
  <si>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</si>
  <si>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</si>
  <si>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</si>
  <si>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</si>
  <si>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</si>
  <si>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</si>
  <si>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</si>
  <si>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</si>
  <si>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</si>
  <si>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</si>
  <si>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</si>
  <si>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</si>
  <si>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</si>
  <si>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</si>
  <si>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</si>
  <si>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</si>
  <si>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</si>
  <si>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</si>
  <si>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</si>
  <si>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</si>
  <si>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</si>
  <si>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</si>
  <si>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</si>
  <si>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</si>
  <si>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</si>
  <si>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</si>
  <si>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</si>
  <si>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</si>
  <si>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</si>
  <si>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</si>
  <si>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</si>
  <si>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</si>
  <si>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</si>
  <si>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</si>
  <si>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</si>
  <si>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</si>
  <si>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</si>
  <si>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</si>
  <si>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</si>
  <si>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</si>
  <si>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</si>
  <si>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</si>
  <si>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</si>
  <si>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</si>
  <si>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</si>
  <si>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</si>
  <si>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</si>
  <si>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</si>
  <si>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</si>
  <si>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</si>
  <si>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</si>
  <si>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</si>
  <si>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</si>
  <si>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</si>
  <si>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</si>
  <si>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</si>
  <si>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</si>
  <si>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</si>
  <si>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</si>
  <si>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</si>
  <si>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</si>
  <si>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</si>
  <si>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</si>
  <si>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</si>
  <si>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</si>
  <si>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</si>
  <si>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</si>
  <si>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</si>
  <si>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</si>
  <si>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</si>
  <si>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</si>
  <si>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</si>
  <si>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</si>
  <si>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</si>
  <si>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</si>
  <si>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</si>
  <si>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</si>
  <si>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</si>
  <si>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</si>
  <si>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</si>
  <si>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</si>
  <si>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</si>
  <si>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</si>
  <si>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</si>
  <si>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</si>
  <si>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</si>
  <si>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</si>
  <si>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</si>
  <si>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</si>
  <si>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</si>
  <si>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</si>
  <si>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</si>
  <si>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</si>
  <si>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</si>
  <si>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</si>
  <si>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</si>
  <si>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</si>
  <si>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</si>
  <si>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</si>
  <si>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</si>
  <si>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</si>
  <si>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</si>
  <si>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</si>
  <si>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</si>
  <si>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</si>
  <si>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</si>
  <si>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</si>
  <si>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</si>
  <si>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</si>
  <si>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</si>
  <si>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</si>
  <si>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</si>
  <si>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</si>
  <si>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</si>
  <si>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</si>
  <si>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</si>
  <si>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</si>
  <si>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</si>
  <si>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</si>
  <si>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</si>
  <si>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</si>
  <si>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</si>
  <si>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</si>
  <si>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</si>
  <si>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</si>
  <si>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</si>
  <si>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</si>
  <si>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</si>
  <si>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</si>
  <si>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</si>
  <si>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</si>
  <si>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</si>
  <si>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</si>
  <si>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</si>
  <si>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</si>
  <si>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</si>
  <si>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</si>
  <si>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</si>
  <si>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</si>
  <si>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</si>
  <si>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</si>
  <si>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</si>
  <si>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</si>
  <si>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</si>
  <si>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</si>
  <si>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</si>
  <si>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</si>
  <si>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</si>
  <si>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</si>
  <si>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</si>
  <si>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</si>
  <si>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</si>
  <si>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</si>
  <si>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</si>
  <si>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</si>
  <si>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</si>
  <si>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</si>
  <si>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</si>
  <si>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</si>
  <si>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</si>
  <si>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</si>
  <si>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</si>
  <si>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</si>
  <si>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</si>
  <si>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</si>
  <si>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</si>
  <si>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</si>
  <si>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</si>
  <si>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</si>
  <si>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</si>
  <si>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</si>
  <si>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</si>
  <si>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</si>
  <si>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</si>
  <si>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</si>
  <si>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</si>
  <si>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</si>
  <si>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</si>
  <si>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</si>
  <si>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</si>
  <si>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</si>
  <si>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</si>
  <si>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</si>
  <si>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</si>
  <si>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</si>
  <si>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</si>
  <si>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</si>
  <si>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</si>
  <si>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</si>
  <si>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</si>
  <si>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</si>
  <si>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</si>
  <si>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</si>
  <si>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</si>
  <si>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</si>
  <si>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</si>
  <si>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</si>
  <si>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</si>
  <si>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</si>
  <si>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</si>
  <si>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</si>
  <si>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</si>
  <si>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</si>
  <si>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</si>
  <si>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</si>
  <si>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</si>
  <si>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</si>
  <si>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</si>
  <si>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</si>
  <si>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</si>
  <si>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</si>
  <si>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</si>
  <si>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</si>
  <si>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</si>
  <si>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</si>
  <si>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</si>
  <si>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</si>
  <si>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</si>
  <si>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</si>
  <si>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</si>
  <si>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</si>
  <si>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</si>
  <si>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</si>
  <si>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</si>
  <si>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</si>
  <si>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</si>
  <si>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</si>
  <si>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</si>
  <si>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</si>
  <si>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</si>
  <si>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</si>
  <si>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</si>
  <si>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</si>
  <si>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</si>
  <si>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</si>
  <si>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</si>
  <si>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</si>
  <si>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</si>
  <si>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</si>
  <si>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</si>
  <si>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</si>
  <si>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</si>
  <si>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</si>
  <si>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</si>
  <si>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</si>
  <si>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</si>
  <si>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</si>
  <si>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</si>
  <si>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</si>
  <si>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</si>
  <si>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</si>
  <si>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</si>
  <si>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</si>
  <si>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</si>
  <si>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</si>
  <si>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</si>
  <si>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</si>
  <si>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</si>
  <si>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</si>
  <si>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</si>
  <si>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</si>
  <si>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</si>
  <si>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</si>
  <si>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</si>
  <si>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</si>
  <si>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</si>
  <si>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</si>
  <si>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</si>
  <si>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</si>
  <si>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</si>
  <si>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</si>
  <si>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</si>
  <si>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</si>
  <si>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</si>
  <si>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</si>
  <si>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</si>
  <si>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</si>
  <si>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</si>
  <si>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</si>
  <si>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</si>
  <si>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</si>
  <si>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</si>
  <si>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</si>
  <si>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</si>
  <si>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</si>
  <si>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</si>
  <si>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</si>
  <si>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</si>
  <si>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</si>
  <si>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</si>
  <si>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</si>
  <si>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</si>
  <si>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</si>
  <si>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</si>
  <si>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</si>
  <si>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</si>
  <si>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</si>
  <si>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</si>
  <si>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</si>
  <si>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</si>
  <si>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</si>
  <si>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</si>
  <si>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</si>
  <si>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</si>
  <si>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</si>
  <si>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</si>
  <si>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</si>
  <si>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</si>
  <si>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</si>
  <si>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</si>
  <si>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</si>
  <si>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</si>
  <si>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</si>
  <si>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</si>
  <si>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</si>
  <si>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</si>
  <si>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</si>
  <si>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</si>
  <si>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</si>
  <si>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</si>
  <si>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</si>
  <si>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</si>
  <si>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</si>
  <si>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</si>
  <si>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</si>
  <si>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</si>
  <si>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</si>
  <si>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</si>
  <si>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</si>
  <si>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</si>
  <si>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</si>
  <si>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</si>
  <si>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</si>
  <si>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</si>
  <si>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</si>
  <si>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</si>
  <si>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</si>
  <si>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</si>
  <si>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</si>
  <si>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</si>
  <si>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</si>
  <si>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</si>
  <si>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</si>
  <si>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</si>
  <si>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</si>
  <si>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</si>
  <si>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</si>
  <si>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</si>
  <si>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</si>
  <si>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</si>
  <si>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</si>
  <si>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</si>
  <si>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</si>
  <si>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</si>
  <si>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</si>
  <si>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</si>
  <si>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</si>
  <si>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</si>
  <si>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</si>
  <si>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</si>
  <si>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</si>
  <si>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</si>
  <si>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</si>
  <si>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</si>
  <si>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</si>
  <si>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</si>
  <si>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</si>
  <si>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</si>
  <si>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</si>
  <si>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</si>
  <si>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</si>
  <si>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</si>
  <si>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</si>
  <si>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</si>
  <si>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</si>
  <si>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</si>
  <si>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</si>
  <si>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</si>
  <si>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</si>
  <si>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</si>
  <si>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</si>
  <si>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</si>
  <si>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</si>
  <si>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</si>
  <si>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</si>
  <si>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</si>
  <si>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</si>
  <si>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</si>
  <si>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</si>
  <si>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</si>
  <si>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</si>
  <si>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</si>
  <si>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</si>
  <si>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</si>
  <si>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</si>
  <si>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</si>
  <si>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</si>
  <si>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</si>
  <si>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</si>
  <si>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</si>
  <si>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</si>
  <si>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</si>
  <si>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</si>
  <si>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</si>
  <si>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</si>
  <si>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</si>
  <si>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</si>
  <si>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</si>
  <si>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</si>
  <si>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</si>
  <si>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</si>
  <si>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</si>
  <si>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</si>
  <si>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</si>
  <si>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</si>
  <si>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</si>
  <si>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</si>
  <si>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</si>
  <si>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</si>
  <si>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</si>
  <si>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</si>
  <si>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</si>
  <si>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</si>
  <si>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</si>
  <si>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</si>
  <si>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</si>
  <si>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</si>
  <si>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</si>
  <si>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</si>
  <si>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</si>
  <si>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</si>
  <si>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</si>
  <si>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</si>
  <si>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</si>
  <si>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</si>
  <si>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</si>
  <si>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</si>
  <si>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</si>
  <si>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</si>
  <si>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</si>
  <si>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</si>
  <si>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</si>
  <si>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</si>
  <si>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</si>
  <si>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</si>
  <si>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</si>
  <si>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</si>
  <si>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</si>
  <si>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</si>
  <si>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</si>
  <si>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</si>
  <si>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</si>
  <si>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</si>
  <si>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</si>
  <si>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</si>
  <si>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</si>
  <si>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</si>
  <si>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</si>
  <si>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</si>
  <si>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</si>
  <si>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</si>
  <si>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</si>
  <si>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</si>
  <si>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</si>
  <si>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</si>
  <si>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</si>
  <si>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</si>
  <si>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</si>
  <si>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</si>
  <si>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</si>
  <si>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</si>
  <si>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</si>
  <si>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</si>
  <si>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</si>
  <si>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</si>
  <si>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</si>
  <si>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</si>
  <si>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</si>
  <si>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</si>
  <si>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</si>
  <si>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</si>
  <si>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</si>
  <si>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</si>
  <si>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</si>
  <si>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</si>
  <si>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</si>
  <si>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</si>
  <si>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</si>
  <si>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</si>
  <si>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</si>
  <si>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</si>
  <si>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</si>
  <si>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</si>
  <si>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</si>
  <si>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</si>
  <si>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</si>
  <si>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</si>
  <si>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</si>
  <si>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</si>
  <si>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</si>
  <si>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</si>
  <si>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</si>
  <si>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</si>
  <si>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</si>
  <si>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</si>
  <si>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</si>
  <si>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</si>
  <si>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</si>
  <si>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</si>
  <si>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</si>
  <si>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</si>
  <si>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</si>
  <si>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</si>
  <si>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</si>
  <si>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</si>
  <si>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</si>
  <si>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</si>
  <si>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</si>
  <si>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</si>
  <si>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</si>
  <si>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</si>
  <si>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</si>
  <si>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</si>
  <si>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</si>
  <si>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</si>
  <si>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</si>
  <si>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</si>
  <si>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</si>
  <si>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</si>
  <si>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</si>
  <si>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</si>
  <si>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</si>
  <si>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</si>
  <si>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</si>
  <si>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</si>
  <si>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</si>
  <si>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</si>
  <si>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</si>
  <si>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</si>
  <si>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</si>
  <si>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</si>
  <si>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</si>
  <si>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</si>
  <si>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</si>
  <si>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</si>
  <si>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</si>
  <si>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</si>
  <si>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</si>
  <si>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</si>
  <si>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</si>
  <si>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</si>
  <si>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</si>
  <si>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</si>
  <si>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</si>
  <si>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</si>
  <si>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</si>
  <si>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</si>
  <si>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</si>
  <si>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</si>
  <si>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</si>
  <si>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</si>
  <si>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</si>
  <si>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</si>
  <si>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</si>
  <si>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</si>
  <si>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</si>
  <si>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</si>
  <si>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</si>
  <si>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</si>
  <si>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</si>
  <si>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</si>
  <si>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</si>
  <si>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</si>
  <si>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</si>
  <si>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</si>
  <si>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</si>
  <si>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</si>
  <si>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</si>
  <si>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</si>
  <si>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</si>
  <si>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</si>
  <si>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</si>
  <si>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</si>
  <si>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</si>
  <si>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</si>
  <si>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</si>
  <si>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</si>
  <si>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</si>
  <si>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</si>
  <si>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</si>
  <si>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</si>
  <si>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</si>
  <si>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</si>
  <si>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</si>
  <si>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</si>
  <si>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</si>
  <si>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</si>
  <si>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</si>
  <si>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</si>
  <si>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</si>
  <si>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</si>
  <si>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</si>
  <si>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</si>
  <si>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</si>
  <si>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</si>
  <si>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</si>
  <si>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</si>
  <si>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</si>
  <si>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</si>
  <si>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</si>
  <si>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</si>
  <si>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</si>
  <si>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</si>
  <si>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</si>
  <si>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</si>
  <si>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</si>
  <si>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</si>
  <si>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</si>
  <si>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</si>
  <si>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</si>
  <si>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</si>
  <si>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</si>
  <si>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</si>
  <si>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</si>
  <si>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</si>
  <si>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</si>
  <si>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</si>
  <si>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</si>
  <si>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</si>
  <si>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</si>
  <si>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</si>
  <si>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</si>
  <si>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</si>
  <si>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</si>
  <si>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</si>
  <si>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</si>
  <si>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</si>
  <si>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</si>
  <si>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</si>
  <si>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</si>
  <si>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</si>
  <si>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</si>
  <si>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</si>
  <si>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</si>
  <si>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</si>
  <si>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</si>
  <si>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</si>
  <si>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</si>
  <si>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</si>
  <si>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</si>
  <si>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</si>
  <si>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</si>
  <si>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</si>
  <si>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</si>
  <si>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</si>
  <si>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</si>
  <si>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</si>
  <si>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</si>
  <si>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</si>
  <si>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</si>
  <si>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</si>
  <si>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</si>
  <si>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</si>
  <si>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</si>
  <si>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</si>
  <si>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</si>
  <si>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</si>
  <si>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</si>
  <si>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</si>
  <si>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</si>
  <si>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</si>
  <si>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</si>
  <si>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</si>
  <si>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</si>
  <si>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</si>
  <si>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</si>
  <si>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</si>
  <si>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</si>
  <si>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</si>
  <si>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</si>
  <si>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</si>
  <si>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</si>
  <si>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</si>
  <si>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</si>
  <si>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</si>
  <si>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</si>
  <si>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</si>
  <si>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</si>
  <si>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</si>
  <si>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</si>
  <si>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</si>
  <si>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</si>
  <si>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</si>
  <si>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</si>
  <si>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</si>
  <si>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</si>
  <si>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</si>
  <si>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</si>
  <si>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</si>
  <si>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</si>
  <si>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</si>
  <si>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</si>
  <si>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</si>
  <si>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</si>
  <si>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</si>
  <si>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</si>
  <si>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</si>
  <si>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</si>
  <si>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</si>
  <si>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</si>
  <si>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</si>
  <si>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</si>
  <si>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</si>
  <si>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</si>
  <si>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</si>
  <si>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</si>
  <si>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</si>
  <si>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</si>
  <si>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</si>
  <si>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</si>
  <si>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</si>
  <si>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</si>
  <si>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</si>
  <si>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</si>
  <si>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</si>
  <si>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</si>
  <si>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</si>
  <si>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</si>
  <si>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</si>
  <si>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</si>
  <si>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</si>
  <si>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</si>
  <si>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</si>
  <si>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</si>
  <si>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</si>
  <si>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</si>
  <si>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</si>
  <si>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</si>
  <si>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</si>
  <si>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</si>
  <si>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</si>
  <si>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</si>
  <si>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</si>
  <si>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</si>
  <si>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</si>
  <si>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</si>
  <si>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</si>
  <si>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</si>
  <si>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</si>
  <si>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</si>
  <si>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</si>
  <si>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</si>
  <si>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</si>
  <si>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</si>
  <si>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</si>
  <si>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</si>
  <si>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</si>
  <si>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</si>
  <si>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</si>
  <si>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</si>
  <si>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</si>
  <si>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</si>
  <si>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</si>
  <si>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</si>
  <si>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</si>
  <si>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</si>
  <si>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</si>
  <si>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</si>
  <si>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</si>
  <si>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</si>
  <si>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</si>
  <si>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</si>
  <si>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</si>
  <si>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</si>
  <si>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</si>
  <si>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</si>
  <si>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</si>
  <si>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</si>
  <si>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</si>
  <si>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</si>
  <si>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</si>
  <si>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</si>
  <si>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</si>
  <si>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</si>
  <si>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</si>
  <si>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</si>
  <si>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</si>
  <si>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</si>
  <si>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</si>
  <si>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</si>
  <si>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</si>
  <si>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</si>
  <si>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</si>
  <si>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</si>
  <si>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</si>
  <si>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</si>
  <si>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</si>
  <si>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</si>
  <si>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</si>
  <si>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</si>
  <si>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</si>
  <si>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</si>
  <si>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</si>
  <si>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</si>
  <si>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</si>
  <si>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</si>
  <si>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</si>
  <si>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</si>
  <si>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</si>
  <si>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</si>
  <si>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</si>
  <si>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</si>
  <si>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</si>
  <si>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</si>
  <si>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</si>
  <si>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</si>
  <si>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</si>
  <si>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</si>
  <si>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</si>
  <si>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</si>
  <si>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</si>
  <si>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</si>
  <si>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</si>
  <si>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</si>
  <si>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</si>
  <si>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</si>
  <si>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</si>
  <si>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</si>
  <si>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</si>
  <si>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</si>
  <si>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</si>
  <si>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</si>
  <si>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</si>
  <si>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</si>
  <si>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</si>
  <si>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</si>
  <si>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</si>
  <si>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</si>
  <si>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</si>
  <si>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</si>
  <si>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</si>
  <si>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</si>
  <si>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</si>
  <si>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</si>
  <si>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</si>
  <si>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</si>
  <si>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</si>
  <si>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</si>
  <si>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</si>
  <si>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</si>
  <si>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</si>
  <si>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</si>
  <si>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</si>
  <si>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</si>
  <si>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</si>
  <si>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</si>
  <si>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</si>
  <si>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</si>
  <si>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</si>
  <si>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</si>
  <si>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</si>
  <si>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</si>
  <si>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</si>
  <si>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</si>
  <si>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</si>
  <si>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</si>
  <si>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</si>
  <si>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</si>
  <si>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</si>
  <si>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</si>
  <si>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</si>
  <si>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</si>
  <si>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</si>
  <si>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</si>
  <si>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</si>
  <si>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</si>
  <si>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</si>
  <si>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</si>
  <si>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</si>
  <si>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</si>
  <si>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</si>
  <si>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</si>
  <si>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</si>
  <si>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</si>
  <si>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</si>
  <si>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</si>
  <si>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</si>
  <si>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</si>
  <si>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</si>
  <si>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</si>
  <si>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</si>
  <si>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</si>
  <si>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</si>
  <si>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</si>
  <si>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</si>
  <si>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</si>
  <si>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</si>
  <si>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</si>
  <si>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</si>
  <si>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</si>
  <si>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</si>
  <si>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</si>
  <si>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</si>
  <si>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</si>
  <si>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</si>
  <si>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</si>
  <si>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</si>
  <si>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</si>
  <si>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</si>
  <si>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</si>
  <si>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</si>
  <si>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</si>
  <si>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</si>
  <si>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</si>
  <si>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</si>
  <si>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</si>
  <si>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</si>
  <si>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</si>
  <si>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</si>
  <si>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</si>
  <si>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</si>
  <si>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</si>
  <si>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</si>
  <si>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</si>
  <si>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</si>
  <si>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</si>
  <si>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</si>
  <si>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</si>
  <si>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</si>
  <si>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</si>
  <si>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</si>
  <si>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</si>
  <si>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</si>
  <si>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</si>
  <si>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</si>
  <si>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</si>
  <si>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</si>
  <si>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</si>
  <si>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</si>
  <si>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</si>
  <si>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</si>
  <si>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</si>
  <si>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</si>
  <si>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</si>
  <si>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</si>
  <si>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</si>
  <si>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</si>
  <si>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</si>
  <si>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</si>
  <si>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</si>
  <si>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</si>
  <si>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</si>
  <si>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</si>
  <si>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</si>
  <si>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</si>
  <si>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</si>
  <si>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</si>
  <si>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</si>
  <si>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</si>
  <si>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</si>
  <si>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</si>
  <si>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</si>
  <si>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</si>
  <si>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</si>
  <si>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</si>
  <si>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</si>
  <si>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</si>
  <si>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</si>
  <si>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</si>
  <si>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</si>
  <si>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</si>
  <si>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</si>
  <si>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</si>
  <si>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</si>
  <si>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</si>
  <si>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</si>
  <si>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</si>
  <si>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</si>
  <si>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</si>
  <si>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</si>
  <si>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</si>
  <si>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</si>
  <si>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</si>
  <si>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</si>
  <si>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</si>
  <si>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</si>
  <si>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</si>
  <si>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</si>
  <si>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</si>
  <si>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</si>
  <si>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</si>
  <si>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</si>
  <si>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</si>
  <si>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</si>
  <si>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</si>
  <si>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</si>
  <si>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</si>
  <si>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</si>
  <si>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</si>
  <si>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</si>
  <si>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</si>
  <si>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</si>
  <si>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</si>
  <si>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</si>
  <si>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</si>
  <si>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</si>
  <si>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</si>
  <si>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</si>
  <si>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</si>
  <si>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</si>
  <si>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</si>
  <si>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</si>
  <si>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</si>
  <si>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</si>
  <si>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</si>
  <si>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</si>
  <si>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</si>
  <si>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</si>
  <si>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</si>
  <si>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</si>
  <si>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</si>
  <si>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</si>
  <si>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</si>
  <si>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</si>
  <si>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</si>
  <si>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</si>
  <si>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</si>
  <si>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</si>
  <si>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</si>
  <si>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</si>
  <si>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</si>
  <si>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</si>
  <si>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</si>
  <si>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</si>
  <si>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</si>
  <si>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</si>
  <si>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</si>
  <si>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</si>
  <si>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</si>
  <si>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</si>
  <si>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</si>
  <si>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</si>
  <si>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</si>
  <si>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</si>
  <si>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</si>
  <si>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</si>
  <si>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</si>
  <si>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</si>
  <si>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</si>
  <si>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</si>
  <si>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</si>
  <si>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</si>
  <si>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</si>
  <si>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</si>
  <si>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</si>
  <si>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</si>
  <si>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</si>
  <si>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</si>
  <si>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</si>
  <si>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</si>
  <si>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</si>
  <si>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</si>
  <si>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</si>
  <si>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</si>
  <si>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</si>
  <si>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</si>
  <si>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</si>
  <si>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</si>
  <si>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</si>
  <si>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</si>
  <si>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</si>
  <si>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</si>
  <si>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</si>
  <si>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</si>
  <si>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</si>
  <si>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</si>
  <si>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</si>
  <si>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</si>
  <si>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</si>
  <si>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</si>
  <si>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</si>
  <si>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</si>
  <si>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</si>
  <si>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</si>
  <si>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</si>
  <si>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</si>
  <si>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</si>
  <si>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</si>
  <si>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</si>
  <si>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</si>
  <si>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</si>
  <si>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</si>
  <si>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</si>
  <si>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</si>
  <si>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</si>
  <si>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</si>
  <si>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</si>
  <si>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</si>
  <si>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</si>
  <si>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</si>
  <si>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</si>
  <si>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</si>
  <si>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</si>
  <si>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</si>
  <si>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</si>
  <si>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</si>
  <si>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</si>
  <si>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</si>
  <si>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</si>
  <si>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</si>
  <si>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</si>
  <si>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</si>
  <si>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</si>
  <si>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</si>
  <si>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</si>
  <si>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</si>
  <si>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</si>
  <si>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</si>
  <si>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</si>
  <si>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</si>
  <si>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</si>
  <si>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</si>
  <si>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</si>
  <si>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</si>
  <si>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</si>
  <si>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</si>
  <si>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</si>
  <si>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</si>
  <si>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</si>
  <si>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</si>
  <si>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</si>
  <si>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</si>
  <si>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</si>
  <si>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</si>
  <si>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</si>
  <si>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</si>
  <si>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</si>
  <si>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</si>
  <si>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</si>
  <si>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</si>
  <si>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</si>
  <si>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</si>
  <si>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</si>
  <si>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</si>
  <si>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</si>
  <si>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</si>
  <si>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</si>
  <si>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</si>
  <si>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</si>
  <si>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</si>
  <si>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</si>
  <si>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</si>
  <si>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</si>
  <si>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</si>
  <si>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</si>
  <si>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</si>
  <si>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</si>
  <si>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</si>
  <si>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</si>
  <si>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</si>
  <si>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</si>
  <si>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</si>
  <si>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</si>
  <si>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</si>
  <si>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</si>
  <si>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</si>
  <si>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</si>
  <si>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</si>
  <si>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</si>
  <si>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</si>
  <si>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</si>
  <si>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</si>
  <si>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</si>
  <si>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</si>
  <si>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</si>
  <si>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</si>
  <si>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</si>
  <si>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</si>
  <si>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</si>
  <si>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</si>
  <si>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</si>
  <si>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</si>
  <si>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</si>
  <si>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</si>
  <si>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</si>
  <si>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</si>
  <si>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</si>
  <si>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</si>
  <si>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</si>
  <si>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</si>
  <si>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</si>
  <si>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</si>
  <si>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</si>
  <si>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</si>
  <si>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</si>
  <si>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</si>
  <si>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</si>
  <si>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</si>
  <si>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</si>
  <si>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</si>
  <si>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</si>
  <si>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</si>
  <si>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</si>
  <si>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</si>
  <si>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</si>
  <si>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</si>
  <si>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</si>
  <si>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</si>
  <si>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</si>
  <si>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</si>
  <si>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</si>
  <si>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</si>
  <si>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</si>
  <si>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</si>
  <si>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</si>
  <si>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</si>
  <si>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</si>
  <si>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</si>
  <si>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</si>
  <si>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</si>
  <si>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</si>
  <si>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</si>
  <si>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</si>
  <si>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</si>
  <si>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</si>
  <si>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</si>
  <si>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</si>
  <si>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</si>
  <si>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</si>
  <si>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</si>
  <si>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</si>
  <si>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</si>
  <si>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</si>
  <si>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</si>
  <si>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</si>
  <si>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</si>
  <si>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</si>
  <si>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</si>
  <si>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</si>
  <si>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</si>
  <si>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</si>
  <si>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</si>
  <si>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</si>
  <si>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</si>
  <si>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</si>
  <si>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</si>
  <si>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</si>
  <si>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</si>
  <si>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</si>
  <si>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</si>
  <si>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</si>
  <si>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</si>
  <si>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</si>
  <si>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</si>
  <si>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</si>
  <si>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</si>
  <si>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</si>
  <si>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</si>
  <si>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</si>
  <si>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</si>
  <si>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</si>
  <si>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</si>
  <si>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</si>
  <si>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</si>
  <si>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</si>
  <si>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</si>
  <si>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</si>
  <si>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</si>
  <si>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</si>
  <si>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</si>
  <si>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</si>
  <si>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</si>
  <si>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</si>
  <si>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</si>
  <si>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</si>
  <si>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</si>
  <si>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</si>
  <si>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</si>
  <si>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</si>
  <si>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</si>
  <si>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</si>
  <si>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</si>
  <si>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</si>
  <si>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</si>
  <si>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</si>
  <si>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</si>
  <si>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</si>
  <si>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</si>
  <si>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</si>
  <si>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</si>
  <si>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</si>
  <si>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</si>
  <si>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</si>
  <si>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</si>
  <si>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</si>
  <si>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</si>
  <si>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</si>
  <si>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</si>
  <si>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</si>
  <si>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</si>
  <si>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</si>
  <si>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</si>
  <si>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</si>
  <si>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</si>
  <si>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</si>
  <si>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</si>
  <si>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</si>
  <si>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</si>
  <si>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</si>
  <si>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</si>
  <si>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</si>
  <si>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</si>
  <si>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</si>
  <si>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</si>
  <si>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</si>
  <si>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</si>
  <si>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</si>
  <si>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</si>
  <si>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</si>
  <si>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</si>
  <si>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</si>
  <si>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</si>
  <si>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</si>
  <si>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</si>
  <si>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</si>
  <si>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</si>
  <si>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</si>
  <si>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</si>
  <si>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</si>
  <si>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</si>
  <si>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</si>
  <si>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</si>
  <si>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</si>
  <si>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</si>
  <si>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</si>
  <si>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</si>
  <si>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</si>
  <si>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</si>
  <si>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</si>
  <si>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</si>
  <si>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</si>
  <si>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</si>
  <si>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</si>
  <si>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</si>
  <si>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</si>
  <si>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</si>
  <si>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</si>
  <si>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</si>
  <si>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</si>
  <si>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</si>
  <si>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</si>
  <si>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</si>
  <si>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</si>
  <si>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</si>
  <si>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</si>
  <si>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</si>
  <si>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</si>
  <si>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</si>
  <si>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</si>
  <si>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</si>
  <si>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</si>
  <si>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</si>
  <si>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</si>
  <si>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</si>
  <si>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</si>
  <si>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</si>
  <si>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</si>
  <si>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</si>
  <si>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</si>
  <si>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</si>
  <si>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</si>
  <si>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</si>
  <si>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</si>
  <si>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</si>
  <si>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</si>
  <si>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</si>
  <si>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</si>
  <si>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</si>
  <si>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</si>
  <si>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</si>
  <si>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</si>
  <si>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</si>
  <si>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</si>
  <si>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</si>
  <si>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</si>
  <si>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</si>
  <si>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</si>
  <si>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</si>
  <si>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</si>
  <si>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</si>
  <si>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</si>
  <si>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</si>
  <si>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</si>
  <si>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</si>
  <si>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</si>
  <si>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</si>
  <si>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</si>
  <si>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</si>
  <si>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</si>
  <si>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</si>
  <si>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</si>
  <si>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</si>
  <si>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</si>
  <si>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</si>
  <si>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</si>
  <si>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</si>
  <si>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</si>
  <si>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</si>
  <si>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</si>
  <si>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</si>
  <si>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</si>
  <si>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</si>
  <si>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</si>
  <si>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</si>
  <si>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</si>
  <si>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</si>
  <si>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</si>
  <si>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</si>
  <si>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</si>
  <si>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</si>
  <si>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</si>
  <si>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</si>
  <si>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</si>
  <si>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</si>
  <si>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</si>
  <si>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</si>
  <si>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</si>
  <si>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</si>
  <si>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</si>
  <si>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</si>
  <si>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</si>
  <si>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</si>
  <si>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</si>
  <si>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</si>
  <si>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</si>
  <si>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</si>
  <si>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</si>
  <si>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</si>
  <si>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</si>
  <si>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</si>
  <si>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</si>
  <si>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</si>
  <si>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</si>
  <si>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</si>
  <si>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</si>
  <si>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</si>
  <si>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</si>
  <si>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</si>
  <si>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</si>
  <si>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</si>
  <si>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</si>
  <si>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</si>
  <si>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</si>
  <si>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</si>
  <si>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</si>
  <si>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</si>
  <si>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</si>
  <si>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</si>
  <si>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</si>
  <si>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</si>
  <si>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</si>
  <si>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</si>
  <si>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</si>
  <si>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</si>
  <si>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</si>
  <si>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</si>
  <si>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</si>
  <si>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</si>
  <si>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</si>
  <si>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</si>
  <si>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</si>
  <si>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</si>
  <si>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</si>
  <si>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</si>
  <si>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</si>
  <si>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</si>
  <si>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</si>
  <si>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</si>
  <si>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</si>
  <si>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</si>
  <si>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</si>
  <si>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</si>
  <si>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</si>
  <si>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</si>
  <si>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</si>
  <si>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</si>
  <si>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</si>
  <si>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</si>
  <si>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</si>
  <si>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</si>
  <si>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</si>
  <si>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</si>
  <si>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</si>
  <si>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</si>
  <si>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</si>
  <si>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</si>
  <si>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</si>
  <si>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</si>
  <si>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</si>
  <si>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</si>
  <si>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</si>
  <si>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</si>
  <si>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</si>
  <si>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</si>
  <si>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</si>
  <si>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</si>
  <si>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</si>
  <si>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</si>
  <si>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</si>
  <si>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</si>
  <si>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</si>
  <si>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</si>
  <si>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</si>
  <si>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</si>
  <si>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</si>
  <si>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</si>
  <si>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</si>
  <si>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</si>
  <si>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</si>
  <si>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</si>
  <si>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</si>
  <si>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</si>
  <si>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</si>
  <si>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</si>
  <si>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</si>
  <si>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</si>
  <si>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</si>
  <si>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</si>
  <si>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</si>
  <si>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</si>
  <si>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</si>
  <si>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</si>
  <si>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</si>
  <si>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</si>
  <si>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</si>
  <si>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</si>
  <si>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</si>
  <si>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</si>
  <si>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</si>
  <si>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</si>
  <si>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</si>
  <si>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</si>
  <si>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</si>
  <si>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</si>
  <si>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</si>
  <si>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</si>
  <si>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</si>
  <si>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</si>
  <si>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</si>
  <si>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</si>
  <si>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</si>
  <si>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</si>
  <si>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</si>
  <si>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</si>
  <si>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</si>
  <si>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</si>
  <si>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</si>
  <si>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</si>
  <si>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</si>
  <si>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</si>
  <si>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</si>
  <si>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</si>
  <si>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</si>
  <si>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</si>
  <si>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</si>
  <si>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</si>
  <si>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</si>
  <si>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</si>
  <si>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</si>
  <si>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</si>
  <si>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</si>
  <si>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</si>
  <si>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</si>
  <si>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</si>
  <si>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</si>
  <si>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</si>
  <si>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</si>
  <si>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</si>
  <si>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</si>
  <si>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</si>
  <si>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</si>
  <si>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</si>
  <si>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</si>
  <si>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</si>
  <si>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</si>
  <si>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</si>
  <si>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</si>
  <si>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</si>
  <si>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</si>
  <si>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</si>
  <si>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</si>
  <si>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</si>
  <si>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</si>
  <si>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</si>
  <si>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</si>
  <si>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</si>
  <si>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</si>
  <si>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</si>
  <si>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</si>
  <si>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</si>
  <si>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</si>
  <si>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</si>
  <si>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</si>
  <si>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</si>
  <si>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</si>
  <si>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</si>
  <si>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</si>
  <si>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</si>
  <si>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</si>
  <si>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</si>
  <si>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</si>
  <si>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</si>
  <si>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</si>
  <si>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</si>
  <si>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</si>
  <si>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</si>
  <si>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</si>
  <si>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</si>
  <si>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</si>
  <si>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</si>
  <si>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</si>
  <si>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</si>
  <si>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</si>
  <si>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</si>
  <si>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</si>
  <si>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</si>
  <si>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</si>
  <si>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</si>
  <si>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</si>
  <si>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</si>
  <si>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</si>
  <si>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</si>
  <si>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</si>
  <si>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</si>
  <si>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</si>
  <si>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</si>
  <si>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</si>
  <si>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</si>
  <si>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</si>
  <si>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</si>
  <si>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</si>
  <si>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</si>
  <si>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</si>
  <si>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</si>
  <si>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</si>
  <si>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</si>
  <si>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</si>
  <si>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</si>
  <si>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</si>
  <si>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</si>
  <si>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</si>
  <si>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</si>
  <si>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</si>
  <si>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</si>
  <si>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</si>
  <si>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</si>
  <si>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</si>
  <si>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</si>
  <si>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</si>
  <si>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</si>
  <si>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</si>
  <si>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</si>
  <si>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</si>
  <si>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</si>
  <si>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</si>
  <si>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</si>
  <si>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</si>
  <si>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</si>
  <si>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</si>
  <si>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</si>
  <si>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</si>
  <si>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</si>
  <si>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</si>
  <si>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</si>
  <si>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</si>
  <si>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</si>
  <si>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</si>
  <si>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</si>
  <si>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</si>
  <si>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</si>
  <si>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</si>
  <si>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</si>
  <si>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</si>
  <si>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</si>
  <si>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</si>
  <si>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</si>
  <si>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</si>
  <si>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</si>
  <si>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</si>
  <si>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</si>
  <si>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</si>
  <si>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</si>
  <si>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</si>
  <si>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</si>
  <si>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</si>
  <si>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</si>
  <si>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</si>
  <si>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</si>
  <si>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</si>
  <si>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</si>
  <si>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</si>
  <si>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</si>
  <si>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</si>
  <si>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</si>
  <si>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</si>
  <si>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</si>
  <si>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</si>
  <si>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</si>
  <si>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</si>
  <si>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</si>
  <si>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</si>
  <si>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</si>
  <si>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</si>
  <si>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</si>
  <si>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</si>
  <si>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</si>
  <si>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</si>
  <si>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</si>
  <si>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</si>
  <si>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</si>
  <si>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</si>
  <si>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</si>
  <si>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</si>
  <si>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</si>
  <si>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</si>
  <si>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</si>
  <si>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</si>
  <si>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</si>
  <si>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</si>
  <si>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</si>
  <si>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</si>
  <si>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</si>
  <si>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</si>
  <si>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</si>
  <si>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</si>
  <si>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</si>
  <si>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</si>
  <si>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</si>
  <si>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</si>
  <si>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</si>
  <si>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</si>
  <si>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</si>
  <si>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</si>
  <si>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</si>
  <si>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</si>
  <si>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</si>
  <si>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</si>
  <si>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</si>
  <si>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</si>
  <si>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</si>
  <si>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</si>
  <si>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</si>
  <si>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</si>
  <si>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</si>
  <si>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</si>
  <si>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</si>
  <si>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</si>
  <si>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</si>
  <si>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</si>
  <si>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</si>
  <si>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</si>
  <si>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</si>
  <si>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</si>
  <si>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</si>
  <si>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</si>
  <si>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</si>
  <si>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</si>
  <si>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</si>
  <si>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</si>
  <si>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</si>
  <si>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</si>
  <si>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</si>
  <si>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</si>
  <si>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</si>
  <si>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</si>
  <si>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</si>
  <si>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</si>
  <si>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</si>
  <si>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</si>
  <si>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</si>
  <si>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</si>
  <si>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</si>
  <si>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</si>
  <si>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</si>
  <si>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</si>
  <si>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</si>
  <si>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</si>
  <si>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</si>
  <si>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</si>
  <si>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</si>
  <si>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</si>
  <si>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</si>
  <si>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</si>
  <si>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</si>
  <si>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</si>
  <si>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</si>
  <si>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</si>
  <si>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</si>
  <si>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</si>
  <si>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</si>
  <si>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</si>
  <si>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</si>
  <si>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</si>
  <si>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</si>
  <si>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</si>
  <si>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</si>
  <si>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</si>
  <si>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</si>
  <si>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</si>
  <si>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</si>
  <si>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</si>
  <si>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</si>
  <si>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</si>
  <si>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</si>
  <si>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</si>
  <si>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</si>
  <si>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</si>
  <si>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</si>
  <si>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</si>
  <si>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</si>
  <si>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</si>
  <si>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</si>
  <si>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</si>
  <si>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</si>
  <si>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</si>
  <si>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</si>
  <si>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</si>
  <si>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</si>
  <si>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</si>
  <si>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</si>
  <si>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</si>
  <si>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</si>
  <si>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</si>
  <si>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</si>
  <si>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</si>
  <si>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</si>
  <si>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</si>
  <si>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</si>
  <si>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</si>
  <si>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</si>
  <si>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</si>
  <si>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</si>
  <si>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</si>
  <si>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</si>
  <si>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</si>
  <si>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</si>
  <si>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</si>
  <si>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</si>
  <si>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</si>
  <si>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</si>
  <si>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</si>
  <si>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</si>
  <si>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</si>
  <si>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</si>
  <si>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</si>
  <si>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</si>
  <si>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</si>
  <si>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</si>
  <si>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</si>
  <si>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</si>
  <si>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</si>
  <si>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</si>
  <si>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</si>
  <si>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</si>
  <si>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</si>
  <si>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</si>
  <si>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</si>
  <si>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</si>
  <si>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</si>
  <si>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</si>
  <si>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</si>
  <si>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</si>
  <si>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</si>
  <si>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</si>
  <si>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</si>
  <si>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</si>
  <si>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</si>
  <si>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</si>
  <si>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</si>
  <si>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</si>
  <si>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</si>
  <si>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</si>
  <si>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</si>
  <si>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</si>
  <si>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</si>
  <si>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</si>
  <si>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</si>
  <si>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</si>
  <si>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</si>
  <si>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</si>
  <si>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</si>
  <si>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</si>
  <si>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</si>
  <si>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</si>
  <si>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</si>
  <si>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</si>
  <si>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</si>
  <si>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</si>
  <si>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</si>
  <si>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</si>
  <si>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</si>
  <si>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</si>
  <si>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</si>
  <si>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</si>
  <si>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</si>
  <si>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</si>
  <si>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</si>
  <si>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</si>
  <si>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</si>
  <si>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</si>
  <si>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</si>
  <si>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</si>
  <si>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</si>
  <si>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</si>
  <si>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</si>
  <si>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</si>
  <si>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</si>
  <si>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</si>
  <si>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</si>
  <si>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</si>
  <si>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</si>
  <si>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</si>
  <si>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</si>
  <si>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</si>
  <si>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</si>
  <si>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</si>
  <si>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</si>
  <si>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</si>
  <si>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</si>
  <si>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</si>
  <si>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</si>
  <si>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</si>
  <si>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</si>
  <si>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</si>
  <si>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</si>
  <si>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</si>
  <si>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</si>
  <si>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</si>
  <si>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</si>
  <si>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</si>
  <si>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</si>
  <si>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</si>
  <si>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</si>
  <si>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</si>
  <si>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</si>
  <si>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</si>
  <si>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</si>
  <si>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</si>
  <si>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</si>
  <si>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</si>
  <si>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</si>
  <si>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</si>
  <si>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</si>
  <si>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</si>
  <si>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</si>
  <si>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</si>
  <si>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</si>
  <si>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</si>
  <si>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</si>
  <si>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</si>
  <si>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</si>
  <si>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</si>
  <si>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</si>
  <si>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</si>
  <si>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</si>
  <si>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</si>
  <si>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</si>
  <si>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</si>
  <si>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</si>
  <si>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</si>
  <si>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</si>
  <si>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</si>
  <si>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</si>
  <si>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</si>
  <si>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</si>
  <si>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</si>
  <si>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</si>
  <si>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</si>
  <si>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</si>
  <si>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</si>
  <si>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</si>
  <si>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</si>
  <si>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</si>
  <si>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</si>
  <si>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</si>
  <si>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</si>
  <si>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</si>
  <si>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</si>
  <si>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</si>
  <si>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</si>
  <si>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</si>
  <si>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</si>
  <si>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</si>
  <si>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</si>
  <si>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</si>
  <si>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</si>
  <si>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</si>
  <si>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</si>
  <si>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</si>
  <si>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</si>
  <si>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</si>
  <si>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</si>
  <si>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</si>
  <si>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</si>
  <si>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</si>
  <si>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</si>
  <si>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</si>
  <si>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</si>
  <si>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</si>
  <si>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</si>
  <si>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</si>
  <si>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</si>
  <si>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</si>
  <si>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</si>
  <si>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</si>
  <si>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</si>
  <si>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</si>
  <si>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</si>
  <si>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</si>
  <si>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</si>
  <si>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</si>
  <si>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</si>
  <si>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</si>
  <si>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</si>
  <si>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</si>
  <si>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</si>
  <si>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</si>
  <si>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</si>
  <si>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</si>
  <si>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</si>
  <si>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</si>
  <si>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</si>
  <si>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</si>
  <si>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</si>
  <si>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</si>
  <si>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</si>
  <si>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</si>
  <si>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</si>
  <si>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</si>
  <si>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</si>
  <si>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</si>
  <si>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</si>
  <si>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</si>
  <si>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</si>
  <si>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</si>
  <si>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</si>
  <si>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</si>
  <si>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</si>
  <si>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</si>
  <si>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</si>
  <si>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</si>
  <si>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</si>
  <si>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</si>
  <si>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</si>
  <si>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</si>
  <si>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</si>
  <si>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</si>
  <si>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</si>
  <si>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</si>
  <si>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</si>
  <si>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</si>
  <si>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</si>
  <si>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</si>
  <si>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</si>
  <si>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</si>
  <si>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</si>
  <si>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</si>
  <si>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</si>
  <si>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</si>
  <si>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</si>
  <si>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</si>
  <si>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</si>
  <si>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</si>
  <si>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</si>
  <si>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</si>
  <si>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</si>
  <si>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</si>
  <si>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</si>
  <si>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</si>
  <si>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</si>
  <si>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</si>
  <si>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</si>
  <si>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</si>
  <si>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</si>
  <si>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</si>
  <si>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</si>
  <si>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</si>
  <si>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</si>
  <si>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</si>
  <si>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</si>
  <si>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</si>
  <si>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</si>
  <si>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</si>
  <si>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</si>
  <si>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</si>
  <si>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</si>
  <si>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</si>
  <si>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</si>
  <si>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</si>
  <si>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</si>
  <si>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</si>
  <si>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</si>
  <si>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</si>
  <si>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</si>
  <si>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</si>
  <si>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</si>
  <si>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</si>
  <si>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</si>
  <si>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</si>
  <si>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</si>
  <si>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</si>
  <si>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</si>
  <si>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</si>
  <si>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</si>
  <si>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</si>
  <si>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</si>
  <si>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</si>
  <si>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</si>
  <si>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</si>
  <si>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</si>
  <si>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</si>
  <si>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</si>
  <si>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</si>
  <si>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</si>
  <si>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</si>
  <si>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</si>
  <si>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</si>
  <si>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</si>
  <si>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</si>
  <si>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</si>
  <si>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</si>
  <si>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</si>
  <si>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</si>
  <si>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</si>
  <si>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</si>
  <si>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</si>
  <si>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</si>
  <si>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</si>
  <si>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</si>
  <si>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</si>
  <si>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</si>
  <si>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</si>
  <si>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</si>
  <si>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</si>
  <si>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</si>
  <si>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</si>
  <si>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</si>
  <si>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</si>
  <si>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</si>
  <si>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</si>
  <si>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</si>
  <si>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</si>
  <si>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</si>
  <si>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</si>
  <si>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</si>
  <si>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</si>
  <si>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</si>
  <si>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</si>
  <si>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</si>
  <si>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</si>
  <si>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</si>
  <si>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</si>
  <si>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</si>
  <si>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</si>
  <si>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</si>
  <si>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</si>
  <si>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</si>
  <si>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</si>
  <si>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</si>
  <si>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</si>
  <si>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</si>
  <si>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</si>
  <si>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</si>
  <si>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</si>
  <si>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</si>
  <si>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</si>
  <si>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</si>
  <si>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</si>
  <si>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</si>
  <si>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</si>
  <si>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</si>
  <si>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</si>
  <si>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</si>
  <si>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</si>
  <si>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</si>
  <si>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</si>
  <si>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</si>
  <si>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</si>
  <si>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</si>
  <si>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</si>
  <si>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</si>
  <si>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</si>
  <si>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</si>
  <si>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</si>
  <si>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</si>
  <si>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</si>
  <si>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</si>
  <si>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</si>
  <si>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</si>
  <si>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</si>
  <si>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</si>
  <si>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</si>
  <si>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</si>
  <si>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</si>
  <si>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</si>
  <si>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</si>
  <si>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</si>
  <si>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</si>
  <si>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</si>
  <si>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</si>
  <si>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</si>
  <si>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</si>
  <si>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</si>
  <si>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</si>
  <si>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</si>
  <si>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</si>
  <si>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</si>
  <si>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</si>
  <si>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</si>
  <si>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</si>
  <si>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</si>
  <si>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</si>
  <si>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</si>
  <si>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</si>
  <si>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</si>
  <si>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</si>
  <si>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</si>
  <si>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</si>
  <si>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</si>
  <si>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</si>
  <si>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</si>
  <si>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</si>
  <si>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</si>
  <si>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</si>
  <si>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</si>
  <si>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</si>
  <si>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</si>
  <si>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</si>
  <si>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</si>
  <si>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</si>
  <si>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</si>
  <si>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</si>
  <si>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</si>
  <si>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</si>
  <si>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</si>
  <si>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</si>
  <si>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</si>
  <si>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</si>
  <si>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</si>
  <si>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</si>
  <si>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</si>
  <si>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</si>
  <si>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</si>
  <si>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</si>
  <si>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</si>
  <si>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</si>
  <si>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</si>
  <si>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</si>
  <si>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</si>
  <si>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</si>
  <si>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</si>
  <si>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</si>
  <si>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</si>
  <si>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</si>
  <si>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</si>
  <si>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</si>
  <si>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</si>
  <si>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</si>
  <si>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</si>
  <si>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</si>
  <si>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</si>
  <si>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</si>
  <si>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</si>
  <si>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</si>
  <si>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</si>
  <si>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</si>
  <si>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</si>
  <si>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</si>
  <si>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</si>
  <si>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</si>
  <si>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</si>
  <si>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</si>
  <si>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</si>
  <si>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</si>
  <si>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</si>
  <si>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</si>
  <si>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</si>
  <si>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</si>
  <si>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</si>
  <si>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</si>
  <si>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</si>
  <si>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</si>
  <si>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</si>
  <si>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</si>
  <si>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</si>
  <si>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</si>
  <si>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</si>
  <si>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</si>
  <si>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</si>
  <si>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</si>
  <si>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</si>
  <si>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</si>
  <si>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</si>
  <si>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</si>
  <si>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</si>
  <si>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</si>
  <si>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</si>
  <si>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</si>
  <si>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</si>
  <si>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</si>
  <si>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</si>
  <si>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</si>
  <si>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</si>
  <si>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</si>
  <si>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</si>
  <si>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</si>
  <si>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</si>
  <si>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</si>
  <si>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</si>
  <si>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</si>
  <si>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</si>
  <si>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</si>
  <si>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</si>
  <si>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</si>
  <si>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</si>
  <si>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</si>
  <si>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</si>
  <si>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</si>
  <si>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</si>
  <si>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</si>
  <si>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</si>
  <si>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</si>
  <si>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</si>
  <si>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</si>
  <si>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</si>
  <si>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</si>
  <si>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</si>
  <si>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</si>
  <si>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</si>
  <si>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</si>
  <si>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</si>
  <si>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</si>
  <si>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</si>
  <si>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</si>
  <si>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</si>
  <si>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</si>
  <si>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</si>
  <si>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</si>
  <si>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</si>
  <si>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</si>
  <si>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</si>
  <si>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</si>
  <si>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</si>
  <si>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</si>
  <si>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</si>
  <si>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</si>
  <si>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</si>
  <si>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</si>
  <si>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</si>
  <si>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</si>
  <si>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</si>
  <si>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</si>
  <si>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</si>
  <si>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</si>
  <si>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</si>
  <si>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</si>
  <si>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</si>
  <si>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</si>
  <si>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</si>
  <si>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</si>
  <si>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</si>
  <si>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</si>
  <si>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</si>
  <si>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</si>
  <si>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</si>
  <si>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</si>
  <si>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</si>
  <si>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</si>
  <si>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</si>
  <si>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</si>
  <si>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</si>
  <si>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</si>
  <si>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</si>
  <si>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</si>
  <si>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</si>
  <si>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</si>
  <si>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</si>
  <si>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</si>
  <si>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</si>
  <si>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</si>
  <si>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</si>
  <si>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</si>
  <si>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</si>
  <si>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</si>
  <si>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</si>
  <si>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</si>
  <si>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</si>
  <si>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</si>
  <si>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</si>
  <si>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</si>
  <si>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</si>
  <si>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</si>
  <si>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</si>
  <si>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</si>
  <si>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</si>
  <si>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</si>
  <si>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</si>
  <si>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</si>
  <si>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</si>
  <si>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</si>
  <si>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</si>
  <si>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</si>
  <si>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</si>
  <si>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</si>
  <si>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</si>
  <si>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</si>
  <si>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</si>
  <si>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</si>
  <si>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</si>
  <si>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</si>
  <si>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</si>
  <si>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</si>
  <si>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</si>
  <si>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</si>
  <si>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</si>
  <si>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</si>
  <si>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</si>
  <si>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</si>
  <si>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</si>
  <si>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</si>
  <si>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</si>
  <si>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</si>
  <si>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</si>
  <si>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</si>
  <si>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</si>
  <si>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</si>
  <si>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</si>
  <si>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</si>
  <si>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</si>
  <si>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</si>
  <si>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</si>
  <si>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</si>
  <si>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</si>
  <si>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</si>
  <si>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</si>
  <si>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</si>
  <si>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</si>
  <si>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</si>
  <si>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</si>
  <si>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</si>
  <si>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</si>
  <si>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</si>
  <si>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</si>
  <si>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</si>
  <si>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</si>
  <si>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</si>
  <si>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</si>
  <si>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</si>
  <si>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</si>
  <si>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</si>
  <si>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</si>
  <si>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</si>
  <si>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</si>
  <si>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</si>
  <si>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</si>
  <si>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</si>
  <si>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</si>
  <si>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</si>
  <si>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</si>
  <si>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</si>
  <si>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</si>
  <si>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</si>
  <si>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</si>
  <si>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</si>
  <si>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</si>
  <si>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</si>
  <si>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</si>
  <si>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</si>
  <si>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</si>
  <si>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</si>
  <si>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</si>
  <si>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</si>
  <si>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</si>
  <si>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</si>
  <si>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</si>
  <si>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</si>
  <si>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</si>
  <si>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</si>
  <si>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</si>
  <si>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</si>
  <si>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</si>
  <si>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</si>
  <si>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</si>
  <si>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</si>
  <si>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</si>
  <si>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</si>
  <si>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</si>
  <si>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</si>
  <si>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</si>
  <si>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</si>
  <si>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</si>
  <si>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</si>
  <si>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</si>
  <si>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</si>
  <si>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</si>
  <si>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</si>
  <si>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</si>
  <si>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</si>
  <si>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</si>
  <si>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</si>
  <si>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</si>
  <si>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</si>
  <si>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</si>
  <si>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</si>
  <si>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</si>
  <si>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</si>
  <si>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</si>
  <si>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</si>
  <si>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</si>
  <si>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</si>
  <si>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</si>
  <si>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</si>
  <si>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</si>
  <si>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</si>
  <si>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</si>
  <si>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</si>
  <si>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</si>
  <si>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</si>
  <si>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</si>
  <si>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</si>
  <si>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</si>
  <si>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</si>
  <si>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</si>
  <si>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</si>
  <si>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</si>
  <si>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</si>
  <si>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</si>
  <si>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</si>
  <si>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</si>
  <si>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</si>
  <si>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</si>
  <si>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</si>
  <si>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</si>
  <si>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</si>
  <si>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</si>
  <si>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</si>
  <si>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</si>
  <si>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</si>
  <si>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</si>
  <si>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</si>
  <si>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</si>
  <si>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</si>
  <si>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</si>
  <si>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</si>
  <si>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</si>
  <si>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</si>
  <si>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</si>
  <si>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</si>
  <si>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</si>
  <si>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</si>
  <si>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</si>
  <si>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</si>
  <si>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</si>
  <si>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</si>
  <si>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</si>
  <si>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</si>
  <si>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</si>
  <si>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</si>
  <si>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</si>
  <si>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</si>
  <si>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</si>
  <si>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</si>
  <si>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</si>
  <si>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</si>
  <si>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</si>
  <si>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</si>
  <si>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</si>
  <si>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</si>
  <si>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</si>
  <si>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</si>
  <si>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</si>
  <si>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</si>
  <si>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</si>
  <si>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</si>
  <si>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</si>
  <si>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</si>
  <si>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</si>
  <si>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</si>
  <si>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</si>
  <si>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</si>
  <si>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</si>
  <si>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</si>
  <si>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</si>
  <si>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</si>
  <si>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</si>
  <si>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</si>
  <si>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</si>
  <si>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</si>
  <si>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</si>
  <si>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</si>
  <si>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</si>
  <si>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</si>
  <si>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</si>
  <si>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</si>
  <si>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</si>
  <si>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</si>
  <si>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</si>
  <si>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</si>
  <si>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</si>
  <si>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</si>
  <si>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</si>
  <si>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</si>
  <si>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</si>
  <si>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</si>
  <si>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</si>
  <si>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</si>
  <si>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</si>
  <si>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</si>
  <si>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</si>
  <si>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</si>
  <si>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</si>
  <si>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</si>
  <si>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</si>
  <si>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</si>
  <si>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</si>
  <si>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</si>
  <si>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</si>
  <si>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</si>
  <si>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</si>
  <si>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</si>
  <si>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</si>
  <si>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</si>
  <si>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</si>
  <si>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</si>
  <si>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</si>
  <si>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</si>
  <si>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</si>
  <si>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</si>
  <si>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</si>
  <si>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</si>
  <si>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</si>
  <si>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</si>
  <si>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</si>
  <si>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</si>
  <si>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</si>
  <si>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</si>
  <si>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</si>
  <si>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</si>
  <si>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</si>
  <si>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</si>
  <si>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</si>
  <si>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</si>
  <si>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</si>
  <si>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</si>
  <si>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</si>
  <si>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</si>
  <si>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</si>
  <si>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</si>
  <si>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</si>
  <si>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</si>
  <si>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</si>
  <si>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</si>
  <si>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</si>
  <si>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</si>
  <si>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</si>
  <si>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</si>
  <si>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</si>
  <si>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</si>
  <si>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</si>
  <si>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</si>
  <si>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</si>
  <si>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</si>
  <si>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</si>
  <si>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</si>
  <si>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</si>
  <si>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</si>
  <si>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</si>
  <si>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</si>
  <si>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</si>
  <si>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</si>
  <si>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</si>
  <si>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</si>
  <si>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</si>
  <si>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</si>
  <si>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</si>
  <si>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</si>
  <si>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</si>
  <si>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</si>
  <si>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</si>
  <si>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</si>
  <si>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</si>
  <si>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</si>
  <si>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</si>
  <si>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</si>
  <si>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</si>
  <si>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</si>
  <si>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</si>
  <si>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</si>
  <si>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</si>
  <si>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</si>
  <si>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</si>
  <si>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</si>
  <si>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</si>
  <si>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</si>
  <si>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</si>
  <si>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</si>
  <si>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</si>
  <si>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</si>
  <si>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</si>
  <si>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</si>
  <si>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</si>
  <si>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</si>
  <si>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</si>
  <si>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</si>
  <si>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</si>
  <si>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</si>
  <si>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</si>
  <si>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</si>
  <si>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</si>
  <si>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</si>
  <si>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</si>
  <si>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</si>
  <si>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</si>
  <si>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</si>
  <si>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</si>
  <si>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</si>
  <si>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</si>
  <si>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</si>
  <si>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</si>
  <si>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</si>
  <si>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</si>
  <si>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</si>
  <si>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</si>
  <si>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</si>
  <si>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</si>
  <si>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</si>
  <si>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</si>
  <si>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</si>
  <si>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</si>
  <si>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</si>
  <si>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</si>
  <si>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</si>
  <si>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</si>
  <si>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</si>
  <si>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</si>
  <si>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</si>
  <si>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</si>
  <si>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</si>
  <si>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</si>
  <si>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</si>
  <si>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</si>
  <si>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</si>
  <si>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</si>
  <si>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</si>
  <si>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</si>
  <si>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</si>
  <si>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</si>
  <si>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</si>
  <si>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</si>
  <si>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</si>
  <si>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</si>
  <si>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</si>
  <si>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</si>
  <si>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</si>
  <si>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</si>
  <si>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</si>
  <si>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</si>
  <si>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</si>
  <si>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</si>
  <si>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</si>
  <si>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</si>
  <si>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</si>
  <si>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</si>
  <si>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</si>
  <si>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</si>
  <si>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</si>
  <si>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</si>
  <si>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</si>
  <si>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</si>
  <si>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</si>
  <si>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</si>
  <si>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</si>
  <si>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</si>
  <si>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</si>
  <si>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</si>
  <si>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</si>
  <si>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</si>
  <si>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</si>
  <si>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</si>
  <si>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</si>
  <si>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</si>
  <si>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</si>
  <si>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</si>
  <si>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</si>
  <si>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</si>
  <si>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</si>
  <si>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</si>
  <si>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</si>
  <si>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</si>
  <si>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</si>
  <si>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</si>
  <si>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</si>
  <si>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</si>
  <si>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</si>
  <si>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</si>
  <si>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</si>
  <si>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</si>
  <si>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</si>
  <si>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</si>
  <si>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</si>
  <si>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</si>
  <si>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</si>
  <si>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</si>
  <si>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</si>
  <si>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</si>
  <si>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</si>
  <si>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</si>
  <si>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</si>
  <si>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</si>
  <si>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</si>
  <si>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</si>
  <si>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</si>
  <si>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</si>
  <si>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</si>
  <si>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</si>
  <si>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</si>
  <si>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</si>
  <si>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</si>
  <si>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</si>
  <si>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</si>
  <si>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</si>
  <si>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</si>
  <si>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</si>
  <si>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</si>
  <si>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</si>
  <si>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</si>
  <si>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</si>
  <si>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</si>
  <si>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</si>
  <si>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</si>
  <si>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</si>
  <si>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</si>
  <si>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</si>
  <si>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</si>
  <si>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</si>
  <si>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</si>
  <si>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</si>
  <si>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</si>
  <si>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</si>
  <si>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</si>
  <si>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</si>
  <si>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</si>
  <si>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</si>
  <si>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</si>
  <si>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</si>
  <si>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</si>
  <si>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</si>
  <si>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</si>
  <si>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</si>
  <si>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</si>
  <si>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</si>
  <si>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</si>
  <si>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</si>
  <si>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</si>
  <si>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</si>
  <si>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</si>
  <si>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</si>
  <si>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</si>
  <si>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</si>
  <si>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</si>
  <si>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</si>
  <si>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</si>
  <si>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</si>
  <si>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</si>
  <si>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</si>
  <si>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</si>
  <si>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</si>
  <si>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</si>
  <si>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</si>
  <si>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</si>
  <si>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</si>
  <si>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</si>
  <si>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</si>
  <si>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</si>
  <si>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</si>
  <si>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</si>
  <si>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</si>
  <si>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</si>
  <si>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</si>
  <si>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</si>
  <si>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</si>
  <si>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</si>
  <si>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</si>
  <si>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</si>
  <si>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</si>
  <si>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</si>
  <si>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</si>
  <si>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</si>
  <si>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</si>
  <si>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</si>
  <si>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</si>
  <si>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</si>
  <si>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</si>
  <si>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</si>
  <si>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</si>
  <si>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</si>
  <si>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</si>
  <si>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</si>
  <si>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</si>
  <si>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</si>
  <si>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</si>
  <si>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</si>
  <si>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</si>
  <si>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</si>
  <si>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</si>
  <si>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</si>
  <si>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</si>
  <si>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</si>
  <si>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</si>
  <si>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</si>
  <si>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</si>
  <si>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</si>
  <si>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</si>
  <si>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</si>
  <si>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</si>
  <si>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</si>
  <si>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</si>
  <si>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</si>
  <si>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</si>
  <si>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</si>
  <si>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</si>
  <si>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</si>
  <si>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</si>
  <si>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</si>
  <si>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</si>
  <si>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</si>
  <si>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</si>
  <si>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</si>
  <si>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</si>
  <si>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</si>
  <si>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</si>
  <si>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</si>
  <si>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</si>
  <si>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</si>
  <si>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</si>
  <si>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</si>
  <si>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</si>
  <si>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</si>
  <si>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</si>
  <si>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</si>
  <si>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</si>
  <si>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</si>
  <si>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</si>
  <si>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</si>
  <si>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</si>
  <si>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</si>
  <si>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</si>
  <si>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</si>
  <si>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</si>
  <si>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</si>
  <si>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</si>
  <si>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</si>
  <si>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</si>
  <si>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</si>
  <si>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</si>
  <si>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</si>
  <si>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</si>
  <si>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</si>
  <si>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</si>
  <si>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</si>
  <si>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</si>
  <si>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</si>
  <si>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</si>
  <si>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</si>
  <si>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</si>
  <si>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</si>
  <si>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</si>
  <si>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</si>
  <si>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</si>
  <si>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</si>
  <si>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</si>
  <si>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</si>
  <si>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</si>
  <si>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</si>
  <si>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</si>
  <si>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</si>
  <si>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</si>
  <si>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</si>
  <si>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</si>
  <si>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</si>
  <si>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</si>
  <si>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</si>
  <si>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</si>
  <si>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</si>
  <si>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</si>
  <si>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</si>
  <si>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</si>
  <si>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</si>
  <si>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</si>
  <si>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</si>
  <si>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</si>
  <si>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</si>
  <si>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</si>
  <si>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</si>
  <si>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</si>
  <si>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</si>
  <si>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</si>
  <si>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</si>
  <si>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</si>
  <si>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</si>
  <si>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</si>
  <si>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</si>
  <si>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</si>
  <si>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</si>
  <si>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</si>
  <si>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</si>
  <si>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</si>
  <si>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</si>
  <si>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</si>
  <si>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</si>
  <si>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</si>
  <si>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</si>
  <si>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</si>
  <si>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</si>
  <si>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</si>
  <si>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</si>
  <si>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</si>
  <si>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</si>
  <si>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</si>
  <si>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</si>
  <si>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</si>
  <si>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</si>
  <si>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</si>
  <si>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</si>
  <si>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</si>
  <si>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</si>
  <si>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</si>
  <si>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</si>
  <si>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</si>
  <si>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</si>
  <si>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</si>
  <si>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</si>
  <si>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</si>
  <si>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</si>
  <si>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</si>
  <si>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</si>
  <si>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</si>
  <si>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</si>
  <si>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</si>
  <si>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</si>
  <si>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</si>
  <si>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</si>
  <si>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</si>
  <si>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</si>
  <si>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</si>
  <si>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</si>
  <si>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</si>
  <si>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</si>
  <si>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</si>
  <si>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</si>
  <si>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</si>
  <si>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</si>
  <si>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</si>
  <si>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</si>
  <si>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</si>
  <si>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</si>
  <si>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</si>
  <si>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</si>
  <si>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</si>
  <si>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</si>
  <si>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</si>
  <si>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</si>
  <si>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</si>
  <si>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</si>
  <si>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</si>
  <si>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</si>
  <si>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</si>
  <si>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</si>
  <si>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</si>
  <si>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</si>
  <si>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</si>
  <si>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</si>
  <si>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</si>
  <si>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</si>
  <si>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</si>
  <si>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</si>
  <si>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</si>
  <si>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</si>
  <si>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</si>
  <si>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</si>
  <si>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</si>
  <si>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</si>
  <si>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</si>
  <si>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</si>
  <si>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</si>
  <si>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</si>
  <si>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</si>
  <si>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</si>
  <si>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</si>
  <si>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</si>
  <si>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</si>
  <si>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</si>
  <si>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</si>
  <si>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</si>
  <si>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</si>
  <si>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</si>
  <si>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</si>
  <si>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</si>
  <si>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</si>
  <si>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</si>
  <si>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</si>
  <si>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</si>
  <si>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</si>
  <si>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</si>
  <si>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</si>
  <si>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</si>
  <si>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</si>
  <si>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</si>
  <si>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</si>
  <si>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</si>
  <si>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</si>
  <si>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</si>
  <si>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</si>
  <si>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</si>
  <si>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</si>
  <si>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</si>
  <si>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</si>
  <si>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</si>
  <si>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</si>
  <si>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</si>
  <si>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</si>
  <si>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</si>
  <si>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</si>
  <si>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</si>
  <si>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</si>
  <si>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</si>
  <si>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</si>
  <si>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</si>
  <si>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</si>
  <si>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</si>
  <si>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</si>
  <si>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</si>
  <si>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</si>
  <si>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</si>
  <si>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</si>
  <si>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</si>
  <si>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</si>
  <si>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</si>
  <si>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</si>
  <si>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</si>
  <si>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</si>
  <si>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</si>
  <si>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</si>
  <si>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</si>
  <si>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</si>
  <si>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</si>
  <si>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</si>
  <si>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</si>
  <si>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</si>
  <si>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</si>
  <si>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</si>
  <si>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</si>
  <si>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</si>
  <si>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</si>
  <si>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</si>
  <si>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</si>
  <si>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</si>
  <si>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</si>
  <si>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</si>
  <si>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</si>
  <si>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</si>
  <si>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</si>
  <si>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</si>
  <si>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</si>
  <si>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</si>
  <si>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</si>
  <si>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</si>
  <si>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</si>
  <si>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</si>
  <si>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</si>
  <si>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</si>
  <si>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</si>
  <si>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</si>
  <si>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</si>
  <si>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</si>
  <si>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</si>
  <si>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</si>
  <si>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</si>
  <si>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</si>
  <si>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</si>
  <si>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</si>
  <si>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</si>
  <si>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</si>
  <si>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</si>
  <si>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</si>
  <si>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</si>
  <si>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</si>
  <si>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</si>
  <si>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</si>
  <si>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</si>
  <si>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</si>
  <si>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</si>
  <si>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</si>
  <si>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</si>
  <si>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</si>
  <si>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</si>
  <si>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</si>
  <si>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</si>
  <si>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</si>
  <si>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</si>
  <si>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</si>
  <si>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</si>
  <si>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</si>
  <si>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</si>
  <si>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</si>
  <si>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</si>
  <si>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</si>
  <si>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</si>
  <si>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</si>
  <si>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</si>
  <si>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</si>
  <si>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</si>
  <si>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</si>
  <si>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</si>
  <si>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</si>
  <si>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</si>
  <si>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</si>
  <si>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</si>
  <si>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</si>
  <si>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</si>
  <si>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</si>
  <si>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</si>
  <si>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</si>
  <si>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</si>
  <si>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</si>
  <si>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</si>
  <si>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</si>
  <si>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</si>
  <si>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</si>
  <si>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</si>
  <si>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</si>
  <si>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</si>
  <si>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</si>
  <si>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</si>
  <si>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</si>
  <si>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</si>
  <si>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</si>
  <si>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</si>
  <si>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</si>
  <si>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</si>
  <si>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</si>
  <si>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</si>
  <si>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</si>
  <si>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</si>
  <si>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</si>
  <si>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</si>
  <si>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</si>
  <si>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</si>
  <si>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</si>
  <si>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</si>
  <si>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</si>
  <si>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</si>
  <si>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</si>
  <si>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</si>
  <si>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</si>
  <si>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</si>
  <si>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</si>
  <si>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</si>
  <si>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</si>
  <si>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</si>
  <si>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</si>
  <si>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</si>
  <si>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</si>
  <si>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</si>
  <si>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</si>
  <si>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</si>
  <si>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</si>
  <si>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</si>
  <si>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</si>
  <si>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</si>
  <si>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</si>
  <si>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</si>
  <si>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</si>
  <si>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</si>
  <si>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</si>
  <si>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</si>
  <si>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</si>
  <si>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</si>
  <si>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</si>
  <si>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</si>
  <si>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</si>
  <si>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</si>
  <si>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</si>
  <si>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</si>
  <si>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</si>
  <si>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</si>
  <si>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</si>
  <si>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</si>
  <si>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</si>
  <si>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</si>
  <si>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</si>
  <si>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</si>
  <si>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</si>
  <si>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</si>
  <si>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</si>
  <si>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</si>
  <si>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</si>
  <si>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</si>
  <si>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</si>
  <si>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</si>
  <si>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</si>
  <si>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</si>
  <si>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</si>
  <si>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</si>
  <si>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</si>
  <si>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</si>
  <si>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</si>
  <si>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</si>
  <si>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</si>
  <si>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</si>
  <si>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</si>
  <si>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</si>
  <si>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</si>
  <si>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</si>
  <si>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</si>
  <si>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</si>
  <si>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</si>
  <si>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</si>
  <si>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</si>
  <si>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</si>
  <si>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</si>
  <si>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</si>
  <si>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</si>
  <si>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</si>
  <si>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</si>
  <si>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</si>
  <si>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</si>
  <si>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</si>
  <si>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</si>
  <si>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</si>
  <si>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</si>
  <si>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</si>
  <si>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</si>
  <si>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</si>
  <si>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</si>
  <si>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</si>
  <si>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</si>
  <si>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</si>
  <si>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</si>
  <si>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</si>
  <si>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</si>
  <si>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</si>
  <si>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</si>
  <si>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</si>
  <si>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</si>
  <si>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</si>
  <si>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</si>
  <si>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</si>
  <si>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</si>
  <si>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</si>
  <si>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</si>
  <si>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</si>
  <si>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</si>
  <si>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</si>
  <si>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</si>
  <si>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</si>
  <si>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</si>
  <si>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</si>
  <si>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</si>
  <si>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</si>
  <si>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</si>
  <si>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</si>
  <si>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</si>
  <si>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</si>
  <si>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</si>
  <si>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</si>
  <si>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</si>
  <si>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</si>
  <si>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</si>
  <si>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</si>
  <si>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</si>
  <si>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</si>
  <si>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</si>
  <si>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</si>
  <si>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</si>
  <si>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</si>
  <si>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</si>
  <si>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</si>
  <si>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</si>
  <si>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</si>
  <si>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</si>
  <si>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</si>
  <si>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</si>
  <si>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</si>
  <si>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</si>
  <si>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</si>
  <si>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</si>
  <si>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</si>
  <si>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</si>
  <si>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</si>
  <si>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</si>
  <si>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</si>
  <si>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</si>
  <si>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</si>
  <si>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</si>
  <si>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</si>
  <si>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</si>
  <si>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</si>
  <si>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</si>
  <si>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</si>
  <si>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</si>
  <si>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</si>
  <si>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</si>
  <si>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</si>
  <si>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</si>
  <si>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</si>
  <si>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</si>
  <si>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</si>
  <si>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</si>
  <si>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</si>
  <si>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</si>
  <si>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</si>
  <si>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</si>
  <si>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</si>
  <si>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</si>
  <si>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</si>
  <si>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</si>
  <si>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</si>
  <si>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</si>
  <si>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</si>
  <si>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</si>
  <si>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</si>
  <si>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</si>
  <si>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</si>
  <si>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</si>
  <si>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</si>
  <si>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</si>
  <si>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</si>
  <si>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</si>
  <si>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</si>
  <si>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</si>
  <si>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</si>
  <si>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</si>
  <si>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</si>
  <si>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</si>
  <si>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</si>
  <si>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</si>
  <si>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</si>
  <si>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</si>
  <si>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</si>
  <si>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</si>
  <si>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</si>
  <si>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</si>
  <si>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</si>
  <si>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</si>
  <si>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</si>
  <si>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</si>
  <si>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</si>
  <si>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</si>
  <si>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</si>
  <si>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</si>
  <si>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</si>
  <si>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</si>
  <si>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</si>
  <si>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</si>
  <si>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</si>
  <si>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</si>
  <si>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</si>
  <si>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</si>
  <si>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</si>
  <si>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</si>
  <si>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</si>
  <si>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</si>
  <si>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</si>
  <si>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</si>
  <si>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</si>
  <si>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</si>
  <si>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</si>
  <si>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</si>
  <si>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</si>
  <si>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</si>
  <si>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</si>
  <si>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</si>
  <si>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</si>
  <si>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</si>
  <si>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</si>
  <si>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</si>
  <si>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</si>
  <si>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</si>
  <si>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</si>
  <si>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</si>
  <si>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</si>
  <si>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</si>
  <si>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</si>
  <si>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</si>
  <si>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</si>
  <si>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</si>
  <si>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</si>
  <si>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</si>
  <si>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</si>
  <si>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</si>
  <si>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</si>
  <si>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</si>
  <si>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</si>
  <si>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</si>
  <si>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</si>
  <si>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</si>
  <si>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</si>
  <si>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</si>
  <si>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</si>
  <si>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</si>
  <si>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</si>
  <si>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</si>
  <si>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</si>
  <si>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</si>
  <si>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</si>
  <si>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</si>
  <si>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</si>
  <si>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</si>
  <si>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</si>
  <si>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</si>
  <si>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</si>
  <si>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</si>
  <si>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</si>
  <si>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</si>
  <si>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</si>
  <si>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</si>
  <si>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</si>
  <si>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</si>
  <si>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</si>
  <si>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</si>
  <si>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</si>
  <si>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</si>
  <si>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</si>
  <si>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</si>
  <si>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</si>
  <si>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</si>
  <si>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</si>
  <si>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</si>
  <si>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</si>
  <si>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</si>
  <si>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</si>
  <si>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</si>
  <si>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</si>
  <si>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</si>
  <si>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</si>
  <si>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</si>
  <si>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</si>
  <si>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</si>
  <si>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</si>
  <si>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</si>
  <si>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</si>
  <si>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</si>
  <si>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</si>
  <si>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</si>
  <si>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</si>
  <si>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</si>
  <si>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</si>
  <si>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</si>
  <si>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</si>
  <si>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</si>
  <si>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</si>
  <si>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</si>
  <si>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</si>
  <si>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</si>
  <si>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</si>
  <si>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</si>
  <si>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</si>
  <si>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</si>
  <si>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</si>
  <si>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</si>
  <si>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</si>
  <si>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</si>
  <si>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</si>
  <si>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</si>
  <si>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</si>
  <si>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</si>
  <si>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</si>
  <si>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</si>
  <si>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</si>
  <si>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</si>
  <si>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</si>
  <si>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</si>
  <si>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</si>
  <si>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</si>
  <si>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</si>
  <si>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</si>
  <si>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</si>
  <si>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</si>
  <si>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</si>
  <si>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</si>
  <si>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</si>
  <si>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</si>
  <si>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</si>
  <si>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</si>
  <si>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</si>
  <si>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</si>
  <si>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</si>
  <si>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</si>
  <si>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</si>
  <si>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</si>
  <si>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</si>
  <si>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</si>
  <si>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</si>
  <si>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</si>
  <si>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</si>
  <si>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</si>
  <si>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</si>
  <si>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</si>
  <si>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</si>
  <si>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</si>
  <si>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</si>
  <si>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</si>
  <si>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</si>
  <si>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</si>
  <si>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</si>
  <si>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</si>
  <si>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</si>
  <si>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</si>
  <si>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</si>
  <si>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</si>
  <si>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</si>
  <si>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</si>
  <si>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</si>
  <si>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</si>
  <si>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</si>
  <si>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</si>
  <si>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</si>
  <si>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</si>
  <si>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</si>
  <si>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</si>
  <si>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</si>
  <si>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</si>
  <si>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</si>
  <si>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</si>
  <si>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</si>
  <si>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</si>
  <si>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</si>
  <si>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</si>
  <si>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</si>
  <si>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</si>
  <si>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</si>
  <si>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</si>
  <si>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</si>
  <si>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</si>
  <si>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</si>
  <si>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</si>
  <si>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</si>
  <si>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</si>
  <si>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</si>
  <si>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</si>
  <si>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</si>
  <si>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</si>
  <si>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</si>
  <si>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</si>
  <si>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</si>
  <si>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</si>
  <si>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</si>
  <si>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</si>
  <si>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</si>
  <si>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</si>
  <si>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</si>
  <si>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</si>
  <si>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</si>
  <si>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</si>
  <si>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</si>
  <si>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</si>
  <si>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</si>
  <si>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</si>
  <si>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</si>
  <si>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</si>
  <si>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</si>
  <si>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</si>
  <si>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</si>
  <si>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</si>
  <si>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</si>
  <si>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</si>
  <si>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</si>
  <si>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</si>
  <si>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</si>
  <si>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</si>
  <si>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</si>
  <si>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</si>
  <si>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</si>
  <si>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</si>
  <si>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</si>
  <si>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</si>
  <si>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</si>
  <si>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</si>
  <si>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</si>
  <si>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</si>
  <si>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</si>
  <si>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</si>
  <si>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</si>
  <si>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</si>
  <si>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</si>
  <si>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</si>
  <si>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</si>
  <si>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</si>
  <si>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</si>
  <si>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</si>
  <si>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</si>
  <si>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</si>
  <si>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</si>
  <si>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</si>
  <si>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</si>
  <si>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</si>
  <si>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</si>
  <si>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</si>
  <si>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</si>
  <si>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</si>
  <si>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</si>
  <si>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</si>
  <si>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</si>
  <si>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</si>
  <si>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</si>
  <si>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</si>
  <si>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</si>
  <si>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</si>
  <si>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</si>
  <si>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</si>
  <si>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</si>
  <si>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</si>
  <si>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</si>
  <si>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</si>
  <si>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</si>
  <si>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</si>
  <si>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</si>
  <si>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</si>
  <si>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</si>
  <si>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</si>
  <si>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</si>
  <si>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</si>
  <si>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</si>
  <si>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</si>
  <si>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</si>
  <si>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</si>
  <si>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</si>
  <si>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</si>
  <si>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</si>
  <si>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</si>
  <si>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</si>
  <si>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</si>
  <si>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</si>
  <si>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</si>
  <si>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</si>
  <si>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</si>
  <si>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</si>
  <si>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</si>
  <si>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</si>
  <si>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</si>
  <si>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</si>
  <si>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</si>
  <si>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</si>
  <si>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</si>
  <si>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</si>
  <si>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</si>
  <si>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</si>
  <si>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</si>
  <si>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</si>
  <si>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</si>
  <si>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</si>
  <si>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</si>
  <si>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</si>
  <si>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</si>
  <si>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</si>
  <si>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</si>
  <si>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</si>
  <si>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</si>
  <si>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</si>
  <si>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</si>
  <si>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</si>
  <si>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</si>
  <si>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</si>
  <si>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</si>
  <si>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</si>
  <si>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</si>
  <si>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</si>
  <si>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</si>
  <si>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</si>
  <si>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</si>
  <si>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</si>
  <si>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</si>
  <si>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</si>
  <si>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</si>
  <si>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</si>
  <si>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</si>
  <si>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</si>
  <si>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</si>
  <si>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</si>
  <si>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</si>
  <si>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</si>
  <si>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</si>
  <si>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</si>
  <si>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</si>
  <si>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</si>
  <si>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</si>
  <si>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</si>
  <si>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</si>
  <si>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</si>
  <si>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</si>
  <si>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</si>
  <si>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</si>
  <si>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</si>
  <si>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</si>
  <si>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</si>
  <si>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</si>
  <si>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</si>
  <si>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</si>
  <si>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</si>
  <si>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</si>
  <si>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</si>
  <si>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</si>
  <si>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</si>
  <si>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</si>
  <si>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</si>
  <si>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</si>
  <si>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</si>
  <si>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</si>
  <si>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</si>
  <si>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</si>
  <si>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</si>
  <si>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</si>
  <si>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</si>
  <si>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</si>
  <si>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</si>
  <si>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</si>
  <si>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</si>
  <si>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</si>
  <si>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</si>
  <si>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</si>
  <si>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</si>
  <si>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</si>
  <si>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</si>
  <si>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</si>
  <si>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</si>
  <si>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</si>
  <si>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</si>
  <si>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</si>
  <si>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</si>
  <si>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</si>
  <si>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</si>
  <si>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</si>
  <si>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</si>
  <si>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</si>
  <si>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</si>
  <si>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</si>
  <si>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</si>
  <si>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</si>
  <si>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</si>
  <si>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</si>
  <si>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</si>
  <si>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</si>
  <si>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</si>
  <si>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</si>
  <si>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</si>
  <si>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</si>
  <si>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</si>
  <si>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</si>
  <si>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</si>
  <si>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</si>
  <si>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</si>
  <si>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</si>
  <si>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</si>
  <si>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</si>
  <si>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</si>
  <si>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</si>
  <si>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</si>
  <si>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</si>
  <si>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</si>
  <si>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</si>
  <si>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</si>
  <si>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</si>
  <si>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</si>
  <si>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</si>
  <si>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</si>
  <si>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</si>
  <si>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</si>
  <si>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</si>
  <si>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</si>
  <si>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</si>
  <si>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</si>
  <si>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</si>
  <si>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</si>
  <si>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</si>
  <si>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</si>
  <si>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</si>
  <si>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</si>
  <si>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</si>
  <si>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</si>
  <si>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</si>
  <si>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</si>
  <si>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</si>
  <si>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</si>
  <si>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</si>
  <si>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</si>
  <si>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</si>
  <si>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</si>
  <si>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</si>
  <si>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</si>
  <si>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</si>
  <si>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</si>
  <si>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</si>
  <si>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</si>
  <si>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</si>
  <si>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</si>
  <si>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</si>
  <si>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</si>
  <si>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</si>
  <si>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</si>
  <si>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</si>
  <si>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</si>
  <si>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</si>
  <si>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</si>
  <si>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</si>
  <si>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</si>
  <si>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</si>
  <si>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</si>
  <si>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</si>
  <si>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</si>
  <si>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</si>
  <si>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</si>
  <si>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</si>
  <si>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</si>
  <si>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</si>
  <si>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</si>
  <si>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</si>
  <si>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</si>
  <si>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</si>
  <si>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</si>
  <si>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</si>
  <si>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</si>
  <si>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</si>
  <si>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</si>
  <si>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</si>
  <si>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</si>
  <si>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</si>
  <si>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</si>
  <si>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</si>
  <si>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</si>
  <si>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</si>
  <si>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</si>
  <si>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</si>
  <si>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</si>
  <si>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</si>
  <si>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</si>
  <si>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</si>
  <si>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</si>
  <si>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</si>
  <si>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</si>
  <si>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</si>
  <si>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</si>
  <si>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</si>
  <si>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</si>
  <si>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</si>
  <si>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</si>
  <si>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</si>
  <si>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</si>
  <si>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</si>
  <si>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</si>
  <si>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</si>
  <si>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</si>
  <si>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</si>
  <si>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</si>
  <si>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</si>
  <si>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</si>
  <si>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</si>
  <si>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</si>
  <si>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</si>
  <si>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</si>
  <si>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</si>
  <si>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</si>
  <si>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</si>
  <si>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</si>
  <si>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</si>
  <si>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</si>
  <si>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</si>
  <si>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</si>
  <si>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</si>
  <si>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</si>
  <si>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</si>
  <si>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</si>
  <si>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</si>
  <si>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</si>
  <si>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</si>
  <si>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</si>
  <si>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</si>
  <si>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</si>
  <si>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</si>
  <si>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</si>
  <si>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</si>
  <si>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</si>
  <si>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</si>
  <si>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</si>
  <si>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</si>
  <si>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</si>
  <si>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</si>
  <si>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</si>
  <si>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</si>
  <si>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</si>
  <si>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</si>
  <si>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</si>
  <si>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</si>
  <si>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</si>
  <si>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</si>
  <si>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</si>
  <si>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</si>
  <si>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</si>
  <si>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</si>
  <si>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</si>
  <si>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</si>
  <si>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</si>
  <si>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</si>
  <si>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</si>
  <si>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</si>
  <si>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</si>
  <si>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</si>
  <si>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</si>
  <si>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</si>
  <si>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</si>
  <si>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</si>
  <si>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</si>
  <si>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</si>
  <si>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</si>
  <si>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</si>
  <si>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</si>
  <si>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</si>
  <si>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</si>
  <si>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</si>
  <si>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</si>
  <si>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</si>
  <si>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</si>
  <si>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</si>
  <si>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</si>
  <si>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</si>
  <si>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</si>
  <si>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</si>
  <si>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</si>
  <si>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</si>
  <si>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</si>
  <si>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</si>
  <si>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</si>
  <si>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</si>
  <si>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</si>
  <si>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</si>
  <si>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</si>
  <si>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</si>
  <si>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</si>
  <si>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</si>
  <si>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</si>
  <si>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</si>
  <si>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</si>
  <si>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</si>
  <si>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</si>
  <si>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</si>
  <si>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</si>
  <si>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</si>
  <si>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</si>
  <si>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</si>
  <si>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</si>
  <si>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</si>
  <si>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</si>
  <si>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</si>
  <si>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</si>
  <si>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</si>
  <si>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</si>
  <si>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</si>
  <si>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</si>
  <si>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</si>
  <si>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</si>
  <si>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</si>
  <si>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</si>
  <si>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</si>
  <si>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</si>
  <si>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</si>
  <si>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</si>
  <si>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</si>
  <si>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</si>
  <si>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</si>
  <si>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</si>
  <si>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</si>
  <si>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</si>
  <si>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</si>
  <si>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</si>
  <si>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</si>
  <si>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</si>
  <si>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</si>
  <si>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</si>
  <si>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</si>
  <si>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</si>
  <si>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</si>
  <si>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</si>
  <si>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</si>
  <si>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</si>
  <si>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</si>
  <si>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</si>
  <si>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</si>
  <si>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</si>
  <si>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</si>
  <si>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</si>
  <si>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</si>
  <si>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</si>
  <si>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</si>
  <si>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</si>
  <si>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</si>
  <si>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</si>
  <si>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</si>
  <si>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</si>
  <si>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</si>
  <si>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</si>
  <si>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</si>
  <si>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</si>
  <si>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</si>
  <si>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</si>
  <si>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</si>
  <si>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</si>
  <si>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</si>
  <si>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</si>
  <si>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</si>
  <si>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</si>
  <si>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</si>
  <si>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</si>
  <si>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</si>
  <si>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</si>
  <si>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</si>
  <si>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</si>
  <si>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</si>
  <si>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</si>
  <si>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</si>
  <si>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</si>
  <si>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</si>
  <si>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</si>
  <si>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</si>
  <si>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</si>
  <si>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</si>
  <si>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</si>
  <si>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</si>
  <si>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</si>
  <si>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</si>
  <si>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</si>
  <si>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</si>
  <si>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</si>
  <si>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</si>
  <si>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</si>
  <si>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</si>
  <si>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</si>
  <si>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</si>
  <si>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</si>
  <si>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</si>
  <si>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</si>
  <si>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</si>
  <si>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</si>
  <si>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</si>
  <si>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</si>
  <si>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</si>
  <si>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</si>
  <si>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</si>
  <si>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</si>
  <si>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</si>
  <si>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</si>
  <si>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</si>
  <si>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</si>
  <si>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</si>
  <si>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</si>
  <si>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</si>
  <si>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</si>
  <si>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</si>
  <si>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</si>
  <si>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</si>
  <si>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</si>
  <si>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</si>
  <si>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</si>
  <si>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</si>
  <si>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</si>
  <si>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</si>
  <si>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</si>
  <si>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</si>
  <si>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</si>
  <si>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</si>
  <si>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</si>
  <si>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</si>
  <si>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</si>
  <si>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</si>
  <si>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</si>
  <si>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</si>
  <si>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</si>
  <si>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</si>
  <si>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</si>
  <si>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</si>
  <si>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</si>
  <si>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</si>
  <si>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</si>
  <si>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</si>
  <si>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</si>
  <si>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</si>
  <si>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</si>
  <si>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</si>
  <si>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</si>
  <si>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</si>
  <si>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</si>
  <si>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</si>
  <si>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</si>
  <si>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</si>
  <si>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</si>
  <si>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</si>
  <si>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</si>
  <si>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</si>
  <si>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</si>
  <si>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</si>
  <si>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</si>
  <si>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</si>
  <si>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</si>
  <si>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</si>
  <si>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</si>
  <si>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</si>
  <si>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</si>
  <si>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</si>
  <si>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</si>
  <si>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</si>
  <si>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</si>
  <si>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</si>
  <si>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</si>
  <si>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</si>
  <si>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</si>
  <si>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</si>
  <si>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</si>
  <si>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</si>
  <si>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</si>
  <si>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</si>
  <si>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</si>
  <si>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</si>
  <si>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</si>
  <si>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</si>
  <si>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</si>
  <si>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</si>
  <si>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</si>
  <si>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</si>
  <si>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</si>
  <si>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</si>
  <si>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</si>
  <si>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</si>
  <si>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</si>
  <si>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</si>
  <si>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</si>
  <si>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</si>
  <si>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</si>
  <si>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</si>
  <si>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</si>
  <si>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</si>
  <si>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</si>
  <si>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</si>
  <si>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</si>
  <si>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</si>
  <si>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</si>
  <si>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</si>
  <si>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</si>
  <si>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</si>
  <si>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</si>
  <si>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</si>
  <si>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</si>
  <si>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</si>
  <si>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</si>
  <si>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</si>
  <si>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</si>
  <si>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</si>
  <si>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</si>
  <si>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</si>
  <si>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</si>
  <si>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</si>
  <si>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</si>
  <si>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</si>
  <si>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</si>
  <si>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</si>
  <si>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</si>
  <si>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</si>
  <si>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</si>
  <si>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</si>
  <si>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</si>
  <si>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</si>
  <si>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</si>
  <si>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</si>
  <si>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</si>
  <si>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</si>
  <si>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</si>
  <si>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</si>
  <si>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</si>
  <si>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</si>
  <si>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</si>
  <si>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</si>
  <si>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</si>
  <si>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</si>
  <si>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</si>
  <si>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</si>
  <si>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</si>
  <si>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</si>
  <si>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</si>
  <si>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</si>
  <si>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</si>
  <si>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</si>
  <si>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</si>
  <si>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</si>
  <si>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</si>
  <si>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</si>
  <si>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</si>
  <si>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</si>
  <si>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</si>
  <si>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</si>
  <si>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</si>
  <si>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</si>
  <si>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</si>
  <si>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</si>
  <si>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</si>
  <si>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</si>
  <si>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</si>
  <si>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</si>
  <si>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</si>
  <si>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</si>
  <si>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</si>
  <si>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</si>
  <si>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</si>
  <si>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</si>
  <si>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</si>
  <si>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</si>
  <si>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</si>
  <si>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</si>
  <si>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</si>
  <si>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</si>
  <si>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</si>
  <si>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</si>
  <si>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</si>
  <si>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</si>
  <si>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</si>
  <si>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</si>
  <si>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</si>
  <si>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</si>
  <si>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</si>
  <si>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</si>
  <si>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</si>
  <si>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</si>
  <si>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</si>
  <si>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</si>
  <si>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</si>
  <si>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</si>
  <si>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</si>
  <si>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</si>
  <si>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</si>
  <si>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</si>
  <si>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</si>
  <si>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</si>
  <si>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</si>
  <si>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</si>
  <si>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</si>
  <si>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</si>
  <si>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</si>
  <si>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</si>
  <si>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</si>
  <si>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</si>
  <si>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</si>
  <si>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</si>
  <si>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</si>
  <si>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</si>
  <si>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</si>
  <si>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</si>
  <si>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</si>
  <si>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</si>
  <si>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</si>
  <si>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</si>
  <si>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</si>
  <si>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</si>
  <si>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</si>
  <si>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</si>
  <si>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</si>
  <si>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</si>
  <si>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</si>
  <si>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</si>
  <si>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</si>
  <si>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</si>
  <si>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</si>
  <si>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</si>
  <si>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</si>
  <si>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</si>
  <si>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</si>
  <si>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</si>
  <si>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</si>
  <si>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</si>
  <si>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</si>
  <si>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</si>
  <si>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</si>
  <si>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</si>
  <si>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</si>
  <si>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</si>
  <si>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</si>
  <si>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</si>
  <si>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</si>
  <si>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</si>
  <si>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</si>
  <si>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</si>
  <si>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</si>
  <si>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</si>
  <si>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</si>
  <si>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</si>
  <si>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</si>
  <si>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</si>
  <si>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</si>
  <si>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</si>
  <si>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</si>
  <si>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</si>
  <si>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</si>
  <si>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</si>
  <si>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</si>
  <si>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</si>
  <si>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</si>
  <si>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</si>
  <si>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</si>
  <si>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</si>
  <si>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</si>
  <si>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</si>
  <si>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</si>
  <si>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</si>
  <si>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</si>
  <si>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</si>
  <si>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</si>
  <si>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</si>
  <si>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</si>
  <si>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</si>
  <si>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</si>
  <si>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</si>
  <si>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</si>
  <si>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</si>
  <si>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</si>
  <si>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</si>
  <si>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</si>
  <si>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</si>
  <si>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</si>
  <si>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</si>
  <si>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</si>
  <si>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</si>
  <si>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</si>
  <si>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</si>
  <si>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</si>
  <si>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</si>
  <si>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</si>
  <si>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</si>
  <si>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</si>
  <si>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</si>
  <si>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</si>
  <si>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</si>
  <si>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</si>
  <si>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</si>
  <si>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</si>
  <si>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</si>
  <si>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</si>
  <si>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</si>
  <si>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</si>
  <si>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</si>
  <si>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</si>
  <si>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</si>
  <si>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</si>
  <si>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</si>
  <si>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</si>
  <si>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</si>
  <si>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</si>
  <si>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</si>
  <si>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</si>
  <si>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</si>
  <si>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</si>
  <si>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</si>
  <si>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</si>
  <si>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</si>
  <si>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</si>
  <si>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</si>
  <si>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</si>
  <si>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</si>
  <si>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</si>
  <si>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</si>
  <si>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</si>
  <si>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</si>
  <si>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</si>
  <si>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</si>
  <si>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</si>
  <si>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</si>
  <si>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</si>
  <si>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</si>
  <si>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</si>
  <si>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</si>
  <si>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</si>
  <si>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</si>
  <si>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</si>
  <si>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</si>
  <si>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</si>
  <si>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</si>
  <si>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</si>
  <si>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</si>
  <si>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</si>
  <si>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</si>
  <si>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</si>
  <si>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</si>
  <si>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</si>
  <si>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</si>
  <si>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</si>
  <si>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</si>
  <si>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</si>
  <si>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</si>
  <si>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</si>
  <si>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</si>
  <si>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</si>
  <si>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</si>
  <si>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</si>
  <si>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</si>
  <si>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</si>
  <si>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</si>
  <si>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</si>
  <si>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</si>
  <si>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</si>
  <si>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</si>
  <si>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</si>
  <si>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</si>
  <si>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</si>
  <si>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</si>
  <si>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</si>
  <si>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</si>
  <si>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</si>
  <si>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</si>
  <si>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</si>
  <si>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</si>
  <si>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</si>
  <si>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</si>
  <si>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</si>
  <si>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</si>
  <si>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</si>
  <si>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</si>
  <si>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</si>
  <si>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</si>
  <si>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</si>
  <si>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</si>
  <si>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</si>
  <si>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</si>
  <si>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</si>
  <si>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</si>
  <si>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</si>
  <si>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</si>
  <si>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</si>
  <si>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</si>
  <si>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</si>
  <si>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</si>
  <si>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</si>
  <si>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</si>
  <si>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</si>
  <si>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</si>
  <si>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</si>
  <si>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</si>
  <si>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</si>
  <si>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</si>
  <si>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</si>
  <si>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</si>
  <si>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</si>
  <si>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</si>
  <si>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</si>
  <si>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</si>
  <si>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</si>
  <si>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</si>
  <si>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</si>
  <si>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</si>
  <si>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</si>
  <si>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</si>
  <si>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</si>
  <si>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</si>
  <si>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</si>
  <si>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</si>
  <si>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</si>
  <si>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</si>
  <si>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</si>
  <si>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</si>
  <si>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</si>
  <si>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</si>
  <si>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</si>
  <si>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</si>
  <si>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</si>
  <si>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</si>
  <si>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</si>
  <si>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</si>
  <si>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</si>
  <si>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</si>
  <si>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</si>
  <si>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</si>
  <si>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</si>
  <si>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</si>
  <si>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</si>
  <si>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</si>
  <si>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</si>
  <si>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</si>
  <si>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</si>
  <si>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</si>
  <si>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</si>
  <si>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</si>
  <si>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</si>
  <si>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</si>
  <si>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</si>
  <si>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</si>
  <si>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</si>
  <si>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</si>
  <si>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</si>
  <si>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</si>
  <si>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</si>
  <si>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</si>
  <si>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</si>
  <si>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</si>
  <si>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</si>
  <si>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</si>
  <si>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</si>
  <si>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</si>
  <si>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</si>
  <si>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</si>
  <si>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</si>
  <si>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</si>
  <si>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</si>
  <si>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</si>
  <si>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</si>
  <si>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</si>
  <si>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</si>
  <si>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</si>
  <si>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</si>
  <si>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</si>
  <si>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</si>
  <si>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</si>
  <si>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</si>
  <si>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</si>
  <si>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</si>
  <si>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</si>
  <si>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</si>
  <si>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</si>
  <si>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</si>
  <si>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</si>
  <si>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</si>
  <si>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</si>
  <si>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</si>
  <si>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</si>
  <si>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</si>
  <si>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</si>
  <si>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</si>
  <si>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</si>
  <si>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</si>
  <si>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</si>
  <si>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</si>
  <si>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</si>
  <si>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</si>
  <si>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</si>
  <si>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</si>
  <si>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</si>
  <si>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</si>
  <si>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</si>
  <si>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</si>
  <si>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</si>
  <si>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</si>
  <si>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</si>
  <si>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</si>
  <si>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</si>
  <si>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</si>
  <si>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</si>
  <si>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</si>
  <si>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</si>
  <si>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</si>
  <si>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</si>
  <si>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</si>
  <si>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</si>
  <si>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</si>
  <si>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</si>
  <si>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</si>
  <si>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</si>
  <si>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</si>
  <si>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</si>
  <si>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</si>
  <si>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</si>
  <si>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</si>
  <si>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</si>
  <si>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</si>
  <si>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</si>
  <si>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</si>
  <si>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</si>
  <si>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</si>
  <si>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</si>
  <si>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</si>
  <si>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</si>
  <si>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</si>
  <si>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</si>
  <si>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</si>
  <si>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</si>
  <si>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</si>
  <si>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</si>
  <si>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</si>
  <si>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</si>
  <si>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</si>
  <si>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</si>
  <si>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</si>
  <si>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</si>
  <si>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</si>
  <si>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</si>
  <si>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</si>
  <si>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</si>
  <si>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</si>
  <si>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</si>
  <si>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</si>
  <si>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</si>
  <si>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</si>
  <si>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</si>
  <si>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</si>
  <si>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</si>
  <si>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</si>
  <si>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</si>
  <si>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</si>
  <si>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</si>
  <si>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</si>
  <si>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</si>
  <si>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</si>
  <si>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</si>
  <si>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</si>
  <si>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</si>
  <si>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</si>
  <si>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</si>
  <si>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</si>
  <si>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</si>
  <si>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</si>
  <si>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</si>
  <si>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</si>
  <si>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</si>
  <si>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</si>
  <si>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</si>
  <si>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</si>
  <si>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</si>
  <si>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</si>
  <si>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</si>
  <si>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</si>
  <si>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</si>
  <si>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</si>
  <si>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</si>
  <si>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</si>
  <si>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</si>
  <si>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</si>
  <si>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</si>
  <si>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</si>
  <si>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</si>
  <si>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</si>
  <si>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</si>
  <si>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</si>
  <si>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</si>
  <si>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</si>
  <si>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</si>
  <si>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</si>
  <si>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</si>
  <si>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</si>
  <si>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</si>
  <si>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</si>
  <si>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</si>
  <si>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</si>
  <si>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</si>
  <si>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</si>
  <si>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</si>
  <si>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</si>
  <si>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</si>
  <si>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</si>
  <si>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</si>
  <si>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</si>
  <si>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</si>
  <si>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</si>
  <si>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</si>
  <si>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</si>
  <si>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</si>
  <si>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</si>
  <si>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</si>
  <si>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</si>
  <si>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</si>
  <si>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</si>
  <si>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</si>
  <si>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</si>
  <si>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</si>
  <si>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</si>
  <si>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</si>
  <si>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</si>
  <si>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</si>
  <si>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</si>
  <si>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</si>
  <si>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</si>
  <si>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</si>
  <si>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</si>
  <si>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</si>
  <si>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</si>
  <si>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</si>
  <si>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</si>
  <si>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</si>
  <si>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</si>
  <si>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</si>
  <si>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</si>
  <si>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</si>
  <si>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</si>
  <si>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</si>
  <si>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</si>
  <si>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</si>
  <si>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</si>
  <si>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</si>
  <si>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</si>
  <si>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</si>
  <si>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</si>
  <si>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</si>
  <si>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</si>
  <si>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</si>
  <si>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</si>
  <si>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</si>
  <si>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</si>
  <si>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</si>
  <si>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</si>
  <si>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</si>
  <si>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</si>
  <si>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</si>
  <si>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</si>
  <si>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</si>
  <si>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</si>
  <si>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</si>
  <si>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</si>
  <si>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</si>
  <si>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</si>
  <si>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</si>
  <si>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</si>
  <si>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</si>
  <si>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</si>
  <si>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</si>
  <si>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</si>
  <si>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</si>
  <si>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</si>
  <si>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</si>
  <si>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</si>
  <si>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</si>
  <si>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</si>
  <si>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</si>
  <si>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</si>
  <si>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</si>
  <si>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</si>
  <si>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</si>
  <si>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</si>
  <si>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</si>
  <si>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</si>
  <si>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</si>
  <si>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</si>
  <si>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</si>
  <si>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</si>
  <si>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</si>
  <si>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100 min </t>
  </si>
  <si>
    <t>no pcm</t>
  </si>
  <si>
    <t xml:space="preserve">NA </t>
  </si>
  <si>
    <t xml:space="preserve">team on way need 90 min </t>
  </si>
  <si>
    <t>PCM-20251009-00000242</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</si>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</sst>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
      <sz val="12"/>
      <color rgb="FF000000"/>
      <name val="Arial"/>
    </font>
    <font>
      <sz val="12"/>
      <color rgb="FF191919"/>
      <name val="Cloud-Font-Regular"/>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21" borderId="1" xfId="0" applyFont="1" applyFill="1" applyBorder="1"/>
    <xf numFmtId="0" fontId="38"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276.30938217592484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0.43923171296046348</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0.1251576388895046</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45939.257808101851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45939.257808101851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45939.257808101851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45939.257808101851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45939.257808101851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45939.257808101851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45939.257808101851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45939.257808101851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45939.257808101851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45939.257808101851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45939.257808101851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45939.257808101851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45939.257808101851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45939.257808101851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45939.257808101851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45939.257808101851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45939.257808101851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45939.257808101851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45939.257808101851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45939.257808101851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45939.257808101851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45939.257808101851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45939.257808101851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45939.257808101851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45939.257808101851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45939.257808101851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45939.257808101851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45939.257808101851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45939.257808101851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45939.257808101851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45939.257808101851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45939.257808101851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45939.257808101851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45939.257808101851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45939.257808101851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45939.257808101851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45939.257808101851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45939.257808101851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45939.257808101851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45939.257808101851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45939.257808101851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45939.257808101851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45939.257808101851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45939.257808101851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45939.257808101851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45939.257808101851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45939.257808101851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45939.257808101851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45939.257808101851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45939.257808101851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45939.257808101851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45939.257808101851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45939.257808101851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45939.257808101851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45939.257808101851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45939.257808101851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45939.257808101851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45939.257808101851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45939.257808101851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45939.257808101851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45939.257808101851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45939.257808101851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45939.257808101851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45939.257808101851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45939.257808101851</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45939.257808101851</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45939.257808101851</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45939.257808101851</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45939.257808101851</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45939.257808101851</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37F0B89D-F2A6-418E-9DCB-DF320982EAA2}"/>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K12" sqref="K1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132.53072476851958</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114.2579701388895</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45939.257808101851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45939.257808101851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79"/>
      <c r="E8" s="120"/>
      <c r="F8" s="121"/>
      <c r="G8" s="122">
        <f ca="1">IFERROR(NOW()-F8,"-")</f>
        <v>45939.257808101851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78"/>
      <c r="E9" s="120"/>
      <c r="F9" s="121"/>
      <c r="G9" s="122">
        <f ca="1">IFERROR(NOW()-F9,"-")</f>
        <v>45939.257808101851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79"/>
      <c r="E10" s="120"/>
      <c r="F10" s="121"/>
      <c r="G10" s="122">
        <f ca="1">IFERROR(NOW()-F10,"-")</f>
        <v>45939.257808101851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45939.257808101851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45939.257808101851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45939.257808101851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45939.257808101851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45939.257808101851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45939.257808101851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45939.257808101851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45939.257808101851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45939.257808101851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45939.257808101851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45939.257808101851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45939.257808101851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45939.257808101851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45939.257808101851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45939.257808101851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45939.257808101851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45939.257808101851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45939.257808101851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45939.257808101851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45939.257808101851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45939.257808101851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45939.257808101851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45939.257808101851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45939.257808101851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45939.257808101851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45939.257808101851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45939.257808101851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45939.257808101851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45939.257808101851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45939.257808101851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45939.257808101851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45939.257808101851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45939.257808101851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45939.257808101851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45939.257808101851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45939.257808101851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45939.257808101851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45939.257808101851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45939.257808101851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45939.257808101851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45939.257808101851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45939.257808101851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45939.257808101851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45939.257808101851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45939.257808101851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45939.257808101851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45939.257808101851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45939.257808101851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45939.257808101851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45939.257808101851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45939.257808101851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45939.257808101851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45939.257808101851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45939.257808101851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45939.257808101851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45939.257808101851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45939.257808101851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45939.257808101851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45939.257808101851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45939.257808101851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45939.257808101851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45939.257808101851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45939.257808101851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45939.257808101851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45939.257808101851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45939.257808101851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45939.257808101851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45939.257808101851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45939.257808101851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45939.257808101851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45939.257808101851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45939.257808101851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45939.257808101851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45939.257808101851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45939.257808101851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45939.257808101851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45939.257808101851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45939.257808101851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45939.257808101851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45939.257808101851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45939.257808101851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45939.257808101851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45939.257808101851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45939.257808101851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45939.257808101851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45939.257808101851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45939.257808101851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45939.257808101851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45939.257808101851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45939.257808101851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45939.257808101851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45939.257808101851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45939.257808101851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45939.257808101851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45939.257808101851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45939.257808101851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45939.257808101851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45939.257808101851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45939.257808101851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45939.257808101851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45939.257808101851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45939.257808101851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45939.257808101851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45939.257808101851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45939.257808101851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45939.257808101851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45939.257808101851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45939.257808101851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45939.257808101851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45939.257808101851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45939.257808101851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45939.257808101851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45939.257808101851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45939.257808101851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45939.257808101851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45939.257808101851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45939.257808101851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45939.257808101851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45939.257808101851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45939.257808101851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45939.257808101851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45939.257808101851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45939.257808101851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45939.257808101851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45939.257808101851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45939.257808101851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45939.257808101851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45939.257808101851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45939.257808101851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45939.257808101851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45939.257808101851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45939.257808101851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45939.257808101851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45939.257808101851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45939.257808101851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45939.257808101851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45939.257808101851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45939.257808101851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45939.257808101851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45939.257808101851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45939.257808101851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45939.257808101851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45939.257808101851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45939.257808101851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45939.257808101851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45939.257808101851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45939.257808101851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45939.257808101851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45939.257808101851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45939.257808101851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45939.257808101851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45939.257808101851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45939.257808101851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45939.257808101851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45939.257808101851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45939.257808101851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45939.257808101851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45939.257808101851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45939.257808101851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45939.257808101851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45939.257808101851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45939.257808101851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45939.257808101851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45939.257808101851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45939.257808101851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45939.257808101851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45939.257808101851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45939.257808101851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45939.257808101851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45939.257808101851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45939.257808101851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45939.257808101851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45939.257808101851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45939.257808101851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45939.257808101851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45939.257808101851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45939.257808101851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45939.257808101851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45939.257808101851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45939.257808101851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45939.257808101851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45939.257808101851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45939.257808101851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45939.257808101851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45939.257808101851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45939.257808101851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45939.257808101851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45939.257808101851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45939.257808101851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45939.257808101851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45939.257808101851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45939.257808101851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45939.257808101851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45939.257808101851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45939.257808101851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45939.257808101851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45939.257808101851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45939.257808101851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45939.257808101851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45939.257808101851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45939.257808101851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45939.257808101851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45939.257808101851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45939.257808101851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45939.257808101851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45939.257808101851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45939.257808101851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45939.257808101851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45939.257808101851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45939.257808101851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45939.257808101851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45939.257808101851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45939.257808101851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45939.257808101851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45939.257808101851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45939.257808101851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45939.257808101851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45939.257808101851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45939.257808101851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45939.257808101851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45939.257808101851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45939.257808101851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45939.257808101851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45939.257808101851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45939.257808101851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45939.257808101851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45939.257808101851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45939.257808101851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45939.257808101851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45939.257808101851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45939.257808101851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45939.257808101851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45939.257808101851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45939.257808101851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45939.257808101851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45939.257808101851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45939.257808101851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45939.257808101851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45939.257808101851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45939.257808101851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45939.257808101851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45939.257808101851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45939.257808101851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45939.257808101851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45939.257808101851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45939.257808101851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45939.257808101851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45939.257808101851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45939.257808101851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45939.257808101851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45939.257808101851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45939.257808101851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45939.257808101851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45939.257808101851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45939.257808101851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45939.257808101851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45939.257808101851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45939.257808101851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45939.257808101851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45939.257808101851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45939.257808101851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45939.257808101851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45939.257808101851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45939.257808101851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45939.257808101851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45939.257808101851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45939.257808101851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45939.257808101851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45939.257808101851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45939.257808101851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45939.257808101851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45939.257808101851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45939.257808101851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45939.257808101851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45939.257808101851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45939.257808101851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45939.257808101851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45939.257808101851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45939.257808101851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45939.257808101851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45939.257808101851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45939.257808101851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45939.257808101851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45939.257808101851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45939.257808101851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45939.257808101851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45939.257808101851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45939.257808101851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45939.257808101851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45939.257808101851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45939.257808101851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45939.257808101851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45939.257808101851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45939.257808101851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45939.257808101851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45939.257808101851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45939.257808101851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45939.257808101851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45939.257808101851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45939.257808101851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45939.257808101851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45939.257808101851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45939.257808101851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45939.257808101851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45939.257808101851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45939.257808101851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45939.257808101851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45939.257808101851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45939.257808101851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45939.257808101851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45939.257808101851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45939.257808101851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45939.257808101851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45939.257808101851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45939.257808101851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45939.257808101851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45939.257808101851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45939.257808101851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45939.257808101851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45939.257808101851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45939.257808101851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45939.257808101851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45939.257808101851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45939.257808101851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45939.257808101851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45939.257808101851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45939.257808101851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45939.257808101851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45939.257808101851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45939.257808101851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45939.257808101851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45939.257808101851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45939.257808101851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45939.257808101851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45939.257808101851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45939.257808101851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45939.257808101851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45939.257808101851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45939.257808101851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45939.257808101851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45939.257808101851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45939.257808101851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45939.257808101851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45939.257808101851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45939.257808101851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45939.257808101851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45939.257808101851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45939.257808101851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45939.257808101851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45939.257808101851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45939.257808101851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45939.257808101851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45939.257808101851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45939.257808101851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45939.257808101851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45939.257808101851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45939.257808101851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45939.257808101851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45939.257808101851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45939.257808101851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45939.257808101851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45939.257808101851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45939.257808101851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45939.257808101851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45939.257808101851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45939.257808101851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45939.257808101851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45939.257808101851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45939.257808101851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45939.257808101851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45939.257808101851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45939.257808101851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45939.257808101851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45939.257808101851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45939.257808101851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45939.257808101851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45939.257808101851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45939.257808101851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45939.257808101851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45939.257808101851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45939.257808101851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45939.257808101851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45939.257808101851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45939.257808101851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45939.257808101851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45939.257808101851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45939.257808101851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45939.257808101851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45939.257808101851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45939.257808101851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45939.257808101851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45939.257808101851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45939.257808101851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45939.257808101851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45939.257808101851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45939.257808101851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45939.257808101851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45939.257808101851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45939.257808101851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45939.257808101851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45939.257808101851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45939.257808101851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45939.257808101851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45939.257808101851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45939.257808101851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45939.257808101851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45939.257808101851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45939.257808101851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45939.257808101851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45939.257808101851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45939.257808101851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45939.257808101851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45939.257808101851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45939.257808101851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45939.257808101851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45939.257808101851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45939.257808101851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45939.257808101851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45939.257808101851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45939.257808101851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45939.257808101851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45939.257808101851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45939.257808101851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45939.257808101851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45939.257808101851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45939.257808101851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45939.257808101851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45939.257808101851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45939.257808101851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45939.257808101851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45939.257808101851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45939.257808101851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45939.257808101851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45939.257808101851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45939.257808101851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45939.257808101851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45939.257808101851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45939.257808101851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45939.257808101851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45939.257808101851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45939.257808101851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45939.257808101851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45939.257808101851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45939.257808101851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45939.257808101851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45939.257808101851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45939.257808101851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45939.257808101851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45939.257808101851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45939.257808101851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45939.257808101851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45939.257808101851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45939.257808101851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45939.257808101851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45939.257808101851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45939.257808101851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45939.257808101851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45939.257808101851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45939.257808101851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45939.257808101851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45939.257808101851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45939.257808101851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45939.257808101851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45939.257808101851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45939.257808101851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45939.257808101851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45939.257808101851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45939.257808101851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45939.257808101851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45939.257808101851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45939.257808101851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45939.257808101851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45939.257808101851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45939.257808101851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45939.257808101851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45939.257808101851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45939.257808101851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45939.257808101851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45939.257808101851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45939.257808101851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45939.257808101851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45939.257808101851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45939.257808101851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45939.257808101851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45939.257808101851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45939.257808101851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45939.257808101851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45939.257808101851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45939.257808101851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45939.257808101851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45939.257808101851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45939.257808101851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45939.257808101851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45939.257808101851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45939.257808101851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45939.257808101851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45939.257808101851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45939.257808101851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45939.257808101851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45939.257808101851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45939.257808101851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45939.257808101851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45939.257808101851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45939.257808101851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45939.257808101851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45939.257808101851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45939.257808101851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45939.257808101851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45939.257808101851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45939.257808101851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45939.257808101851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45939.257808101851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45939.257808101851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45939.257808101851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45939.257808101851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45939.257808101851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45939.257808101851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45939.257808101851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45939.257808101851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45939.257808101851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45939.257808101851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45939.257808101851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45939.257808101851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45939.257808101851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45939.257808101851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45939.257808101851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45939.257808101851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45939.257808101851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45939.257808101851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45939.257808101851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45939.257808101851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45939.257808101851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45939.257808101851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45939.257808101851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45939.257808101851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45939.257808101851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45939.257808101851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45939.257808101851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45939.257808101851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45939.257808101851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45939.257808101851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45939.257808101851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45939.257808101851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45939.257808101851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45939.257808101851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45939.257808101851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45939.257808101851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45939.257808101851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45939.257808101851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45939.257808101851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45939.257808101851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45939.257808101851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45939.257808101851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45939.257808101851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45939.257808101851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45939.257808101851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45939.257808101851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45939.257808101851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45939.257808101851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45939.257808101851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45939.257808101851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45939.257808101851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45939.257808101851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45939.257808101851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45939.257808101851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45939.257808101851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45939.257808101851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45939.257808101851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45939.257808101851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45939.257808101851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45939.257808101851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45939.257808101851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45939.257808101851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45939.257808101851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45939.257808101851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45939.257808101851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45939.257808101851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45939.257808101851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45939.257808101851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45939.257808101851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45939.257808101851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45939.257808101851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45939.257808101851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45939.257808101851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45939.257808101851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45939.257808101851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45939.257808101851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45939.257808101851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45939.257808101851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45939.257808101851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45939.257808101851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45939.257808101851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45939.257808101851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45939.257808101851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45939.257808101851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45939.257808101851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45939.257808101851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45939.257808101851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45939.257808101851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45939.257808101851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45939.257808101851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45939.257808101851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45939.257808101851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45939.257808101851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45939.257808101851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45939.257808101851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45939.257808101851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45939.257808101851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45939.257808101851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45939.257808101851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45939.257808101851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45939.257808101851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45939.257808101851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45939.257808101851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45939.257808101851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45939.257808101851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45939.257808101851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45939.257808101851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45939.257808101851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45939.257808101851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45939.257808101851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45939.257808101851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45939.257808101851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45939.257808101851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45939.257808101851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45939.257808101851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45939.257808101851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45939.257808101851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45939.257808101851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45939.257808101851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45939.257808101851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45939.257808101851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45939.257808101851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45939.257808101851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45939.257808101851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45939.257808101851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45939.257808101851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45939.257808101851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45939.257808101851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45939.257808101851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45939.257808101851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45939.257808101851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45939.257808101851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45939.257808101851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45939.257808101851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45939.257808101851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45939.257808101851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45939.257808101851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45939.257808101851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45939.257808101851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45939.257808101851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45939.257808101851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45939.257808101851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45939.257808101851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45939.257808101851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45939.257808101851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45939.257808101851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45939.257808101851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45939.257808101851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45939.257808101851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45939.257808101851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45939.257808101851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45939.257808101851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45939.257808101851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45939.257808101851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45939.257808101851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45939.257808101851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45939.257808101851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45939.257808101851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45939.257808101851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45939.257808101851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45939.257808101851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45939.257808101851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45939.257808101851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45939.257808101851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45939.257808101851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45939.257808101851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45939.257808101851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45939.257808101851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45939.257808101851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45939.257808101851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45939.257808101851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45939.257808101851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45939.257808101851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45939.257808101851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45939.257808101851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45939.257808101851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45939.257808101851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45939.257808101851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45939.257808101851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45939.257808101851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45939.257808101851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45939.257808101851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45939.257808101851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45939.257808101851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45939.257808101851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45939.257808101851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45939.257808101851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45939.257808101851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45939.257808101851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45939.257808101851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45939.257808101851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45939.257808101851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45939.257808101851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45939.257808101851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45939.257808101851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45939.257808101851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45939.257808101851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45939.257808101851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45939.257808101851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45939.257808101851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45939.257808101851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45939.257808101851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45939.257808101851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45939.257808101851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45939.257808101851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45939.257808101851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45939.257808101851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45939.257808101851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45939.257808101851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45939.257808101851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45939.257808101851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45939.257808101851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45939.257808101851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45939.257808101851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45939.257808101851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45939.257808101851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45939.257808101851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45939.257808101851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45939.257808101851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45939.257808101851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45939.257808101851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45939.257808101851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45939.257808101851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45939.257808101851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45939.257808101851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45939.257808101851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45939.257808101851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45939.257808101851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45939.257808101851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45939.257808101851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45939.257808101851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45939.257808101851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45939.257808101851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45939.257808101851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45939.257808101851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45939.257808101851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45939.257808101851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45939.257808101851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45939.257808101851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45939.257808101851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45939.257808101851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45939.257808101851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45939.257808101851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45939.257808101851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45939.257808101851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45939.257808101851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45939.257808101851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45939.257808101851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45939.257808101851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45939.257808101851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45939.257808101851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45939.257808101851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45939.257808101851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45939.257808101851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45939.257808101851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45939.257808101851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45939.257808101851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45939.257808101851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45939.257808101851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45939.257808101851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45939.257808101851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45939.257808101851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45939.257808101851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45939.257808101851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45939.257808101851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45939.257808101851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45939.257808101851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45939.257808101851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45939.257808101851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45939.257808101851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45939.257808101851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45939.257808101851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45939.257808101851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45939.257808101851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45939.257808101851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45939.257808101851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45939.257808101851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45939.257808101851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45939.257808101851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45939.257808101851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45939.257808101851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45939.257808101851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45939.257808101851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45939.257808101851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45939.257808101851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45939.257808101851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45939.257808101851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45939.257808101851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45939.257808101851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45939.257808101851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45939.257808101851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45939.257808101851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45939.257808101851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45939.257808101851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45939.257808101851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45939.257808101851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45939.257808101851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45939.257808101851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45939.257808101851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45939.257808101851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45939.257808101851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45939.257808101851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45939.257808101851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45939.257808101851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45939.257808101851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45939.257808101851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45939.257808101851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45939.257808101851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45939.257808101851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45939.257808101851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45939.257808101851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45939.257808101851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45939.257808101851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45939.257808101851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45939.257808101851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45939.257808101851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45939.257808101851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45939.257808101851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45939.257808101851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45939.257808101851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45939.257808101851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45939.257808101851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45939.257808101851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45939.257808101851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45939.257808101851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45939.257808101851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45939.257808101851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45939.257808101851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45939.257808101851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45939.257808101851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45939.257808101851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45939.257808101851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45939.257808101851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45939.257808101851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45939.257808101851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45939.257808101851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45939.257808101851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45939.257808101851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45939.257808101851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45939.257808101851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45939.257808101851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45939.257808101851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45939.257808101851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45939.257808101851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45939.257808101851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45939.257808101851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45939.257808101851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45939.257808101851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45939.257808101851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45939.257808101851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45939.257808101851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45939.257808101851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45939.257808101851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45939.257808101851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45939.257808101851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45939.257808101851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45939.257808101851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45939.257808101851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45939.257808101851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45939.257808101851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45939.257808101851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45939.257808101851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45939.257808101851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45939.257808101851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45939.257808101851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45939.257808101851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45939.257808101851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45939.257808101851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45939.257808101851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45939.257808101851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45939.257808101851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45939.257808101851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45939.257808101851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45939.257808101851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45939.257808101851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45939.257808101851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45939.257808101851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45939.257808101851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45939.257808101851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45939.257808101851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45939.257808101851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45939.257808101851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45939.257808101851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45939.257808101851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45939.257808101851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45939.257808101851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45939.257808101851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45939.257808101851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45939.257808101851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45939.257808101851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45939.257808101851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45939.257808101851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45939.257808101851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45939.257808101851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45939.257808101851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45939.257808101851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45939.257808101851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45939.257808101851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45939.257808101851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45939.257808101851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45939.257808101851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45939.257808101851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45939.257808101851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45939.257808101851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45939.257808101851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45939.257808101851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45939.257808101851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45939.257808101851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45939.257808101851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45939.257808101851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45939.257808101851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45939.257808101851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45939.257808101851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45939.257808101851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45939.257808101851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45939.257808101851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45939.257808101851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45939.257808101851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45939.257808101851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45939.257808101851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45939.257808101851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45939.257808101851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45939.257808101851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45939.257808101851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45939.257808101851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45939.257808101851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45939.257808101851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45939.257808101851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45939.257808101851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45939.257808101851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45939.257808101851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45939.257808101851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45939.257808101851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45939.257808101851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45939.257808101851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45939.257808101851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45939.257808101851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45939.257808101851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45939.257808101851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45939.257808101851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45939.257808101851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45939.257808101851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45939.257808101851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45939.257808101851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45939.257808101851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45939.257808101851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45939.257808101851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45939.257808101851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45939.257808101851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45939.257808101851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45939.257808101851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45939.257808101851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45939.257808101851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45939.257808101851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45939.257808101851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45939.257808101851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45939.257808101851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45939.257808101851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45939.257808101851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45939.257808101851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45939.257808101851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45939.257808101851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45939.257808101851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45939.257808101851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45939.257808101851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45939.257808101851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45939.257808101851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45939.257808101851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45939.257808101851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45939.257808101851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45939.257808101851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45939.257808101851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45939.257808101851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45939.257808101851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45939.257808101851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45939.257808101851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45939.257808101851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45939.257808101851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45939.257808101851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45939.257808101851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45939.257808101851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45939.257808101851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45939.257808101851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45939.257808101851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45939.257808101851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45939.257808101851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45939.257808101851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45939.257808101851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45939.257808101851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45939.257808101851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45939.257808101851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45939.257808101851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45939.257808101851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45939.257808101851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45939.257808101851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45939.257808101851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45939.257808101851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45939.257808101851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45939.257808101851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45939.257808101851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45939.257808101851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45939.257808101851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45939.257808101851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45939.257808101851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45939.257808101851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45939.257808101851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45939.257808101851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45939.257808101851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45939.257808101851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45939.257808101851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45939.257808101851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45939.257808101851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45939.257808101851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45939.257808101851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45939.257808101851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45939.257808101851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45939.257808101851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45939.257808101851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45939.257808101851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45939.257808101851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45939.257808101851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45939.257808101851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45939.257808101851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45939.257808101851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45939.257808101851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45939.257808101851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45939.257808101851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45939.257808101851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45939.257808101851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45939.257808101851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45939.257808101851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45939.257808101851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45939.257808101851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45939.257808101851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45939.257808101851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45939.257808101851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45939.257808101851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45939.257808101851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45939.257808101851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45939.257808101851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45939.257808101851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45939.257808101851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45939.257808101851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45939.257808101851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45939.257808101851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45939.257808101851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45939.257808101851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45939.257808101851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45939.257808101851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45939.257808101851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45939.257808101851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45939.257808101851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45939.257808101851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45939.257808101851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45939.257808101851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45939.257808101851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45939.257808101851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45939.257808101851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45939.257808101851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45939.257808101851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45939.257808101851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45939.257808101851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45939.257808101851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45939.257808101851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45939.257808101851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45939.257808101851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45939.257808101851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45939.257808101851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45939.257808101851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45939.257808101851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45939.257808101851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45939.257808101851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45939.257808101851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45939.257808101851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45939.257808101851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45939.257808101851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45939.257808101851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45939.257808101851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45939.257808101851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45939.257808101851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45939.257808101851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45939.257808101851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45939.257808101851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45939.257808101851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45939.257808101851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45939.257808101851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45939.257808101851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45939.257808101851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45939.257808101851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45939.257808101851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45939.257808101851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45939.257808101851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45939.257808101851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45939.257808101851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45939.257808101851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45939.257808101851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45939.257808101851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45939.257808101851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45939.257808101851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45939.257808101851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45939.257808101851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45939.257808101851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45939.257808101851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45939.257808101851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45939.257808101851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45939.257808101851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45939.257808101851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45939.257808101851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45939.257808101851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45939.257808101851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45939.257808101851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45939.257808101851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45939.257808101851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45939.257808101851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45939.257808101851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45939.257808101851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45939.257808101851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45939.257808101851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45939.257808101851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45939.257808101851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45939.257808101851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45939.257808101851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45939.257808101851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45939.257808101851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45939.257808101851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45939.257808101851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45939.257808101851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45939.257808101851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45939.257808101851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45939.257808101851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45939.257808101851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45939.257808101851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45939.257808101851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45939.257808101851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45939.257808101851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45939.257808101851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45939.257808101851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45939.257808101851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45939.257808101851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45939.257808101851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45939.257808101851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45939.257808101851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45939.257808101851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45939.257808101851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45939.257808101851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45939.257808101851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45939.257808101851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45939.257808101851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45939.257808101851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45939.257808101851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45939.257808101851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45939.257808101851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45939.257808101851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45939.257808101851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45939.257808101851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45939.257808101851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45939.257808101851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45939.257808101851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45939.257808101851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45939.257808101851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45939.257808101851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45939.257808101851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45939.257808101851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45939.257808101851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45939.257808101851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45939.257808101851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45939.257808101851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45939.257808101851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45939.257808101851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45939.257808101851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45939.257808101851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45939.257808101851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45939.257808101851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45939.257808101851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45939.257808101851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45939.257808101851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45939.257808101851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45939.257808101851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45939.257808101851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45939.257808101851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45939.257808101851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45939.257808101851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45939.257808101851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45939.257808101851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45939.257808101851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45939.257808101851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45939.257808101851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45939.257808101851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45939.257808101851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45939.257808101851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45939.257808101851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45939.257808101851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45939.257808101851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45939.257808101851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45939.257808101851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45939.257808101851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45939.257808101851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45939.257808101851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45939.257808101851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45939.257808101851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45939.257808101851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45939.257808101851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45939.257808101851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45939.257808101851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45939.257808101851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45939.257808101851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45939.257808101851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45939.257808101851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45939.257808101851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45939.257808101851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45939.257808101851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45939.257808101851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45939.257808101851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45939.257808101851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45939.257808101851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45939.257808101851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45939.257808101851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45939.257808101851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45939.257808101851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45939.257808101851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45939.257808101851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45939.257808101851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45939.257808101851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45939.257808101851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45939.257808101851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45939.257808101851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45939.257808101851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45939.257808101851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45939.257808101851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45939.257808101851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45939.257808101851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45939.257808101851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45939.257808101851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45939.257808101851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45939.257808101851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45939.257808101851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45939.257808101851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45939.257808101851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45939.257808101851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45939.257808101851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45939.257808101851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45939.257808101851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45939.257808101851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45939.257808101851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45939.257808101851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45939.257808101851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45939.257808101851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45939.257808101851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45939.257808101851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45939.257808101851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45939.257808101851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45939.257808101851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45939.257808101851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45939.257808101851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45939.257808101851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45939.257808101851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45939.257808101851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45939.257808101851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45939.257808101851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45939.257808101851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45939.257808101851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45939.257808101851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45939.257808101851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45939.257808101851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45939.257808101851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45939.257808101851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45939.257808101851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45939.257808101851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45939.257808101851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45939.257808101851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45939.257808101851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45939.257808101851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45939.257808101851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45939.257808101851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45939.257808101851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45939.257808101851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45939.257808101851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45939.257808101851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45939.257808101851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45939.257808101851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45939.257808101851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45939.257808101851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45939.257808101851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45939.257808101851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45939.257808101851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45939.257808101851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45939.257808101851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45939.257808101851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45939.257808101851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45939.257808101851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45939.257808101851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45939.257808101851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45939.257808101851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45939.257808101851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45939.257808101851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45939.257808101851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45939.257808101851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45939.257808101851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45939.257808101851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45939.257808101851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45939.257808101851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45939.257808101851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45939.257808101851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45939.257808101851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45939.257808101851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45939.257808101851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45939.257808101851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45939.257808101851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45939.257808101851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45939.257808101851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45939.257808101851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45939.257808101851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45939.257808101851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45939.257808101851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45939.257808101851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45939.257808101851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45939.257808101851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45939.257808101851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45939.257808101851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45939.257808101851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45939.257808101851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45939.257808101851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45939.257808101851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45939.257808101851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45939.257808101851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45939.257808101851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45939.257808101851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45939.257808101851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45939.257808101851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45939.257808101851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45939.257808101851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45939.257808101851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45939.257808101851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45939.257808101851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45939.257808101851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45939.257808101851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45939.257808101851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45939.257808101851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45939.257808101851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45939.257808101851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45939.257808101851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45939.257808101851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45939.257808101851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45939.257808101851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45939.257808101851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45939.257808101851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45939.257808101851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45939.257808101851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45939.257808101851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45939.257808101851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45939.257808101851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45939.257808101851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45939.257808101851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45939.257808101851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45939.257808101851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45939.257808101851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45939.257808101851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45939.257808101851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45939.257808101851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45939.257808101851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45939.257808101851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45939.257808101851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45939.257808101851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45939.257808101851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45939.257808101851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45939.257808101851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45939.257808101851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45939.257808101851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45939.257808101851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45939.257808101851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45939.257808101851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45939.257808101851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45939.257808101851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45939.257808101851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45939.257808101851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45939.257808101851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45939.257808101851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45939.257808101851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45939.257808101851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45939.257808101851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45939.257808101851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45939.257808101851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45939.257808101851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45939.257808101851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tabSelected="1" workbookViewId="0">
      <selection activeCell="K21" sqref="K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235.77709050925478</v>
      </c>
      <c r="H2" s="105">
        <v>45703.474768518521</v>
      </c>
      <c r="I2" s="102" t="str">
        <f>IFERROR(VLOOKUP(D2,DB!A:F,6,0),"")</f>
        <v>SCECO</v>
      </c>
      <c r="J2" s="102" t="str">
        <f>IFERROR(VLOOKUP(D2,DB!A:G,7,0),"")</f>
        <v>Dead</v>
      </c>
      <c r="K2" s="107" t="s">
        <v>39060</v>
      </c>
      <c r="L2" s="99" t="str">
        <f>IFERROR(VLOOKUP(D2,DB!A:I,9,0),"")</f>
        <v>Latis</v>
      </c>
    </row>
    <row r="3" spans="1:16" ht="15" customHeight="1">
      <c r="A3" s="127" t="s">
        <v>39061</v>
      </c>
      <c r="B3" s="127" t="str">
        <f>IFERROR(VLOOKUP(D3,DB!A:K,11,0),"")</f>
        <v>R4</v>
      </c>
      <c r="C3" s="128">
        <v>1</v>
      </c>
      <c r="D3" s="129" t="s">
        <v>36364</v>
      </c>
      <c r="E3" s="130" t="s">
        <v>38964</v>
      </c>
      <c r="F3" s="131"/>
      <c r="G3" s="132">
        <f ca="1">IFERROR(NOW()-F3,"")</f>
        <v>45939.257808101851</v>
      </c>
      <c r="H3" s="131">
        <v>45939.225092592591</v>
      </c>
      <c r="I3" s="127" t="str">
        <f>IFERROR(VLOOKUP(D3,DB!A:F,6,0),"")</f>
        <v>SCECO</v>
      </c>
      <c r="J3" s="127" t="str">
        <f>IFERROR(VLOOKUP(D3,DB!A:G,7,0),"")</f>
        <v>In progress</v>
      </c>
      <c r="K3" s="134" t="s">
        <v>39062</v>
      </c>
      <c r="L3" s="129" t="str">
        <f>IFERROR(VLOOKUP(D3,DB!A:I,9,0),"")</f>
        <v>Latis</v>
      </c>
    </row>
    <row r="4" spans="1:16" ht="15" customHeight="1">
      <c r="A4" s="127"/>
      <c r="B4" s="127" t="str">
        <f>IFERROR(VLOOKUP(D4,DB!A:K,11,0),"")</f>
        <v/>
      </c>
      <c r="C4" s="128"/>
      <c r="D4" s="175"/>
      <c r="E4" s="130"/>
      <c r="F4" s="131"/>
      <c r="G4" s="132">
        <f ca="1">IFERROR(NOW()-F4,"")</f>
        <v>45939.257808101851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45939.257808101851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45939.257808101851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45939.257808101851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45939.257808101851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45939.257808101851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45939.257808101851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45939.257808101851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45939.257808101851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45939.257808101851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45939.257808101851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45939.257808101851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45939.257808101851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45939.257808101851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45939.257808101851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45939.257808101851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45939.257808101851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45939.257808101851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45939.257808101851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45939.257808101851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45939.257808101851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45939.257808101851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45939.257808101851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45939.257808101851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45939.257808101851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45939.257808101851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45939.257808101851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45939.257808101851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45939.257808101851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45939.257808101851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45939.257808101851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45939.257808101851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45939.257808101851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45939.257808101851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45939.257808101851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45939.257808101851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45939.257808101851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45939.257808101851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45939.257808101851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45939.257808101851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45939.257808101851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45939.257808101851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45939.257808101851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45939.257808101851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45939.257808101851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45939.257808101851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45939.257808101851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45939.257808101851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45939.257808101851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45939.257808101851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45939.257808101851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45939.257808101851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45939.257808101851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45939.257808101851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45939.257808101851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45939.257808101851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45939.257808101851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45939.257808101851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45939.257808101851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45939.257808101851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45939.257808101851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45939.257808101851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45939.257808101851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45939.257808101851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45939.257808101851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45939.257808101851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45939.257808101851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45939.257808101851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45939.257808101851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45939.257808101851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45939.257808101851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45939.257808101851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45939.257808101851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45939.257808101851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45939.257808101851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45939.257808101851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45939.257808101851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45939.257808101851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45939.257808101851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45939.257808101851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45939.257808101851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45939.257808101851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45939.257808101851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45939.257808101851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45939.257808101851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45939.257808101851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45939.257808101851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45939.257808101851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45939.257808101851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45939.257808101851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45939.257808101851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45939.257808101851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45939.257808101851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45939.257808101851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45939.257808101851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45939.257808101851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45939.257808101851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45939.257808101851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45939.257808101851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45939.257808101851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45939.257808101851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45939.257808101851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45939.257808101851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45939.257808101851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45939.257808101851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45939.257808101851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45939.257808101851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45939.257808101851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45939.257808101851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45939.257808101851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45939.257808101851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45939.257808101851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45939.257808101851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45939.257808101851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45939.257808101851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45939.257808101851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45939.257808101851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45939.257808101851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45939.257808101851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45939.257808101851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45939.257808101851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45939.257808101851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45939.257808101851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45939.257808101851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45939.257808101851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45939.257808101851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45939.257808101851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45939.257808101851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45939.257808101851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45939.257808101851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45939.257808101851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45939.257808101851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45939.257808101851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45939.257808101851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45939.257808101851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45939.257808101851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45939.257808101851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45939.257808101851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45939.257808101851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45939.257808101851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45939.257808101851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45939.257808101851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45939.257808101851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45939.257808101851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45939.257808101851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45939.257808101851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45939.257808101851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45939.257808101851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45939.257808101851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45939.257808101851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45939.257808101851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45939.257808101851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45939.257808101851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45939.257808101851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45939.257808101851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45939.257808101851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45939.257808101851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45939.257808101851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45939.257808101851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45939.257808101851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45939.257808101851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45939.257808101851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45939.257808101851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45939.257808101851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45939.257808101851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45939.257808101851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45939.257808101851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45939.257808101851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45939.257808101851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45939.257808101851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45939.257808101851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45939.257808101851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45939.257808101851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45939.257808101851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45939.257808101851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45939.257808101851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45939.257808101851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45939.257808101851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45939.257808101851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45939.257808101851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45939.257808101851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45939.257808101851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45939.257808101851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45939.257808101851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45939.257808101851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45939.257808101851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45939.257808101851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45939.257808101851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45939.257808101851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45939.257808101851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45939.257808101851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45939.257808101851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45939.257808101851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45939.257808101851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45939.257808101851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45939.257808101851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45939.257808101851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45939.257808101851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45939.257808101851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45939.257808101851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45939.257808101851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45939.257808101851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45939.257808101851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45939.257808101851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45939.257808101851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45939.257808101851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45939.257808101851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45939.257808101851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45939.257808101851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45939.257808101851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45939.257808101851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45939.257808101851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45939.257808101851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45939.257808101851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45939.257808101851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45939.257808101851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45939.257808101851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45939.257808101851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45939.257808101851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45939.257808101851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45939.257808101851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45939.257808101851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45939.257808101851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45939.257808101851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45939.257808101851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45939.257808101851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45939.257808101851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45939.257808101851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45939.257808101851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45939.257808101851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45939.257808101851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45939.257808101851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45939.257808101851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45939.257808101851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45939.257808101851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45939.257808101851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45939.257808101851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45939.257808101851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45939.257808101851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45939.257808101851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45939.257808101851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45939.257808101851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45939.257808101851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45939.257808101851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45939.257808101851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45939.257808101851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45939.257808101851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45939.257808101851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45939.257808101851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45939.257808101851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45939.257808101851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45939.257808101851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45939.257808101851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45939.257808101851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45939.257808101851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45939.257808101851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45939.257808101851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45939.257808101851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45939.257808101851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45939.257808101851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45939.257808101851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45939.257808101851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45939.257808101851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45939.257808101851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45939.257808101851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45939.257808101851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45939.257808101851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45939.257808101851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45939.257808101851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45939.257808101851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45939.257808101851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45939.257808101851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45939.257808101851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45939.257808101851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45939.257808101851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45939.257808101851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45939.257808101851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45939.257808101851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45939.257808101851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45939.257808101851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45939.257808101851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45939.257808101851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45939.257808101851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45939.257808101851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45939.257808101851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45939.257808101851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45939.257808101851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45939.257808101851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45939.257808101851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45939.257808101851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45939.257808101851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45939.257808101851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45939.257808101851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45939.257808101851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45939.257808101851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45939.257808101851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45939.257808101851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45939.257808101851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45939.257808101851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45939.257808101851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45939.257808101851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45939.257808101851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45939.257808101851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45939.257808101851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45939.257808101851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45939.257808101851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45939.257808101851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45939.257808101851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45939.257808101851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45939.257808101851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45939.257808101851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45939.257808101851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45939.257808101851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45939.257808101851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45939.257808101851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45939.257808101851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45939.257808101851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45939.257808101851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45939.257808101851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45939.257808101851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45939.257808101851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45939.257808101851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45939.257808101851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45939.257808101851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45939.257808101851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45939.257808101851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45939.257808101851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45939.257808101851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45939.257808101851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45939.257808101851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45939.257808101851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45939.257808101851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45939.257808101851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45939.257808101851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45939.257808101851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45939.257808101851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45939.257808101851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45939.257808101851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45939.257808101851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45939.257808101851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45939.257808101851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45939.257808101851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45939.257808101851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45939.257808101851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45939.257808101851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45939.257808101851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45939.257808101851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45939.257808101851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45939.257808101851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45939.257808101851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45939.257808101851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45939.257808101851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45939.257808101851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45939.257808101851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45939.257808101851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45939.257808101851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45939.257808101851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45939.257808101851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45939.257808101851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45939.257808101851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45939.257808101851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45939.257808101851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45939.257808101851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45939.257808101851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45939.257808101851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45939.257808101851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45939.257808101851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45939.257808101851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45939.257808101851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45939.257808101851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45939.257808101851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45939.257808101851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45939.257808101851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45939.257808101851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45939.257808101851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45939.257808101851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45939.257808101851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45939.257808101851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45939.257808101851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45939.257808101851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45939.257808101851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45939.257808101851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45939.257808101851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45939.257808101851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45939.257808101851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45939.257808101851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45939.257808101851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45939.257808101851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45939.257808101851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45939.257808101851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45939.257808101851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45939.257808101851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45939.257808101851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45939.257808101851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45939.257808101851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45939.257808101851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45939.257808101851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45939.257808101851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45939.257808101851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45939.257808101851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45939.257808101851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45939.257808101851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45939.257808101851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45939.257808101851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45939.257808101851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45939.257808101851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45939.257808101851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45939.257808101851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45939.257808101851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45939.257808101851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45939.257808101851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45939.257808101851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45939.257808101851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45939.257808101851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45939.257808101851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45939.257808101851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45939.257808101851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45939.257808101851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45939.257808101851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45939.257808101851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45939.257808101851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45939.257808101851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45939.257808101851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45939.257808101851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45939.257808101851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45939.257808101851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45939.257808101851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45939.257808101851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45939.257808101851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45939.257808101851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45939.257808101851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45939.257808101851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45939.257808101851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45939.257808101851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45939.257808101851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45939.257808101851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45939.257808101851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45939.257808101851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45939.257808101851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45939.257808101851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45939.257808101851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45939.257808101851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45939.257808101851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45939.257808101851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45939.257808101851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45939.257808101851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45939.257808101851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45939.257808101851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45939.257808101851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45939.257808101851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45939.257808101851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45939.257808101851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45939.257808101851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45939.257808101851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45939.257808101851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45939.257808101851</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45939.257808101851</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74">
        <f ca="1">IFERROR(NOW()-F2,"")</f>
        <v>47.425747916662658</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39050</v>
      </c>
      <c r="F3" s="38">
        <v>45926.188877314817</v>
      </c>
      <c r="G3" s="174">
        <f ca="1">IFERROR(NOW()-F3,"")</f>
        <v>13.068930787034333</v>
      </c>
      <c r="H3" s="38">
        <v>45926.158159722225</v>
      </c>
      <c r="I3" s="37" t="str">
        <f>IFERROR(VLOOKUP(D3,DB!A:F,6,0),"")</f>
        <v>SCECO</v>
      </c>
      <c r="J3" s="37" t="str">
        <f>IFERROR(VLOOKUP(D3,DB!A:G,7,0),"")</f>
        <v>Good</v>
      </c>
      <c r="K3" s="37" t="s">
        <v>39066</v>
      </c>
      <c r="L3" s="37" t="str">
        <f>IFERROR(VLOOKUP(D3,DB!A:I,9,0),"")</f>
        <v>Latis</v>
      </c>
      <c r="M3" s="125"/>
    </row>
    <row r="4" spans="1:13" ht="15">
      <c r="A4" s="37" t="s">
        <v>39067</v>
      </c>
      <c r="B4" s="37" t="str">
        <f>IFERROR(VLOOKUP(D4,DB!A:K,11,0),"")</f>
        <v>R5</v>
      </c>
      <c r="C4" s="37">
        <v>1</v>
      </c>
      <c r="D4" s="126" t="s">
        <v>33922</v>
      </c>
      <c r="E4" s="37" t="s">
        <v>38964</v>
      </c>
      <c r="F4" s="38">
        <v>45939.202777777777</v>
      </c>
      <c r="G4" s="174">
        <f ca="1">IFERROR(NOW()-F4,"")</f>
        <v>5.5030324074323289E-2</v>
      </c>
      <c r="H4" s="38">
        <v>45939.197222222225</v>
      </c>
      <c r="I4" s="37" t="str">
        <f>IFERROR(VLOOKUP(D4,DB!A:F,6,0),"")</f>
        <v>Generator-SG</v>
      </c>
      <c r="J4" s="37" t="str">
        <f>IFERROR(VLOOKUP(D4,DB!A:G,7,0),"")</f>
        <v>Vandalized</v>
      </c>
      <c r="K4" s="37" t="s">
        <v>39068</v>
      </c>
      <c r="L4" s="37" t="str">
        <f>IFERROR(VLOOKUP(D4,DB!A:I,9,0),"")</f>
        <v>Latis</v>
      </c>
      <c r="M4" s="125"/>
    </row>
    <row r="5" spans="1:13" ht="15">
      <c r="A5" s="37"/>
      <c r="B5" s="37" t="str">
        <f>IFERROR(VLOOKUP(D5,DB!A:K,11,0),"")</f>
        <v/>
      </c>
      <c r="C5" s="37"/>
      <c r="D5" s="37"/>
      <c r="E5" s="37"/>
      <c r="F5" s="38"/>
      <c r="G5" s="39">
        <f ca="1">IFERROR(NOW()-F5,"")</f>
        <v>45939.257808101851</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45939.257808101851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45939.257808101851</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45939.257808101851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45939.257808101851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45939.257808101851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45939.257808101851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45939.257808101851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45939.257808101851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45939.257808101851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45939.257808101851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45939.257808101851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45939.257808101851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45939.257808101851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45939.257808101851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45939.257808101851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45939.257808101851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45939.257808101851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45939.257808101851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45939.257808101851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45939.257808101851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45939.257808101851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45939.257808101851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45939.257808101851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45939.257808101851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45939.257808101851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45939.257808101851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45939.257808101851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45939.257808101851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45939.257808101851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45939.257808101851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45939.257808101851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45939.257808101851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45939.257808101851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45939.257808101851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45939.257808101851</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45939.257808101851</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45939.257808101851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45939.257808101851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45939.257808101851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45939.257808101851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45939.257808101851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45939.257808101851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45939.257808101851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45939.257808101851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45939.257808101851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45939.257808101851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45939.257808101851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45939.257808101851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45939.257808101851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45939.257808101851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45939.257808101851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45939.257808101851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45939.257808101851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45939.257808101851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45939.257808101851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45939.257808101851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45939.257808101851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45939.257808101851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45939.257808101851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45939.257808101851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45939.257808101851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45939.257808101851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45939.257808101851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45939.257808101851</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45939.257808101851</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45939.257808101851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45939.257808101851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45939.257808101851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45939.257808101851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45939.257808101851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45939.257808101851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45939.257808101851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45939.257808101851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45939.257808101851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45939.257808101851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45939.257808101851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45939.257808101851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45939.257808101851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45939.257808101851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45939.257808101851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45939.257808101851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45939.257808101851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45939.257808101851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45939.257808101851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45939.257808101851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45939.257808101851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45939.257808101851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45939.257808101851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45939.257808101851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45939.257808101851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45939.257808101851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45939.257808101851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45939.257808101851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45939.257808101851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45939.257808101851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45939.257808101851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45939.257808101851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45939.257808101851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45939.257808101851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45939.257808101851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45939.257808101851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45939.257808101851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45939.257808101851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45939.257808101851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45939.257808101851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45939.257808101851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45939.257808101851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45939.257808101851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45939.257808101851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45939.257808101851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45939.257808101851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45939.257808101851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45939.257808101851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45939.257808101851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45939.257808101851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45939.257808101851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45939.257808101851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45939.257808101851</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45939.257808101851</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39069</v>
      </c>
      <c r="B2" s="150" t="s">
        <v>5398</v>
      </c>
      <c r="C2" s="149">
        <v>1</v>
      </c>
      <c r="D2" s="150" t="s">
        <v>34463</v>
      </c>
      <c r="E2" s="149" t="s">
        <v>39070</v>
      </c>
      <c r="F2" s="151">
        <v>45926.772847222222</v>
      </c>
      <c r="G2" s="152">
        <f ca="1">IFERROR(NOW()-F2,"-")</f>
        <v>12.484960879628488</v>
      </c>
      <c r="H2" s="153">
        <v>45927.449074074102</v>
      </c>
      <c r="I2" s="150" t="str">
        <f>IFERROR(VLOOKUP(D2,DB!A:F,6,0),"")</f>
        <v>SCECO</v>
      </c>
      <c r="J2" s="150" t="str">
        <f>IFERROR(VLOOKUP(D2,DB!A:G,7,0),"")</f>
        <v>Weak</v>
      </c>
      <c r="K2" s="149" t="s">
        <v>39071</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45939.257808101851</v>
      </c>
      <c r="H3" s="153">
        <v>45927.987534722219</v>
      </c>
      <c r="I3" s="150" t="str">
        <f>IFERROR(VLOOKUP(D3,DB!A:F,6,0),"")</f>
        <v>SCECO</v>
      </c>
      <c r="J3" s="150" t="str">
        <f>IFERROR(VLOOKUP(D3,DB!A:G,7,0),"")</f>
        <v>Vandalized</v>
      </c>
      <c r="K3" s="149" t="s">
        <v>39072</v>
      </c>
      <c r="L3" s="150" t="str">
        <f>IFERROR(VLOOKUP(D3,DB!A:I,9,0),"")</f>
        <v>Latis</v>
      </c>
    </row>
    <row r="4" spans="1:16383" ht="31.5" customHeight="1">
      <c r="A4" s="149" t="s">
        <v>39073</v>
      </c>
      <c r="B4" s="150" t="s">
        <v>5398</v>
      </c>
      <c r="C4" s="149">
        <v>1</v>
      </c>
      <c r="D4" s="150" t="s">
        <v>32861</v>
      </c>
      <c r="E4" s="149" t="s">
        <v>39070</v>
      </c>
      <c r="F4" s="151">
        <v>45933.880972222221</v>
      </c>
      <c r="G4" s="152">
        <f ca="1">IFERROR(NOW()-F4,"-")</f>
        <v>5.3768358796296525</v>
      </c>
      <c r="H4" s="153">
        <v>45929.455266203702</v>
      </c>
      <c r="I4" s="150" t="str">
        <f>IFERROR(VLOOKUP(D4,DB!A:F,6,0),"")</f>
        <v>SCECO</v>
      </c>
      <c r="J4" s="150" t="str">
        <f>IFERROR(VLOOKUP(D4,DB!A:G,7,0),"")</f>
        <v>In progress</v>
      </c>
      <c r="K4" s="149" t="s">
        <v>39071</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39074</v>
      </c>
      <c r="B5" s="150" t="s">
        <v>5398</v>
      </c>
      <c r="C5" s="149">
        <v>1</v>
      </c>
      <c r="D5" s="150" t="s">
        <v>33408</v>
      </c>
      <c r="E5" s="149" t="s">
        <v>38964</v>
      </c>
      <c r="F5" s="151">
        <v>45934.942245370374</v>
      </c>
      <c r="G5" s="152">
        <f ca="1">IFERROR(NOW()-F5,"-")</f>
        <v>4.3155627314772573</v>
      </c>
      <c r="H5" s="153">
        <v>45934.470231481479</v>
      </c>
      <c r="I5" s="150" t="str">
        <f>IFERROR(VLOOKUP(D5,DB!A:F,6,0),"")</f>
        <v>SCECO</v>
      </c>
      <c r="J5" s="150" t="str">
        <f>IFERROR(VLOOKUP(D5,DB!A:G,7,0),"")</f>
        <v>Dead</v>
      </c>
      <c r="K5" s="149" t="s">
        <v>39071</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45939.257808101851</v>
      </c>
      <c r="H6" s="155">
        <v>45937.667847222219</v>
      </c>
      <c r="I6" s="150" t="str">
        <f>IFERROR(VLOOKUP(D6,DB!A:F,6,0),"")</f>
        <v>SCECO</v>
      </c>
      <c r="J6" s="150" t="str">
        <f>IFERROR(VLOOKUP(D6,DB!A:G,7,0),"")</f>
        <v>Weak</v>
      </c>
      <c r="K6" s="156" t="s">
        <v>39075</v>
      </c>
      <c r="L6" s="150" t="str">
        <f>IFERROR(VLOOKUP(D6,DB!A:I,9,0),"")</f>
        <v>Latis</v>
      </c>
    </row>
    <row r="7" spans="1:16383" ht="31.5" customHeight="1">
      <c r="A7" s="162"/>
      <c r="B7" s="162" t="str">
        <f>IFERROR(VLOOKUP(D7,DB!A:K,11,0),"")</f>
        <v/>
      </c>
      <c r="C7" s="162"/>
      <c r="D7" s="160"/>
      <c r="E7" s="162"/>
      <c r="F7" s="162"/>
      <c r="G7" s="152">
        <f ca="1">IFERROR(NOW()-F7,"-")</f>
        <v>45939.257808101851</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45939.257808101851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45939.257808101851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45939.257808101851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45939.257808101851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45939.257808101851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45939.257808101851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45939.257808101851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45939.257808101851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45939.257808101851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45939.257808101851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45939.257808101851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45939.257808101851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45939.257808101851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45939.257808101851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45939.257808101851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45939.257808101851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45939.257808101851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45939.257808101851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45939.257808101851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45939.257808101851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45939.257808101851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45939.257808101851</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45939.257808101851</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45939.257808101851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45939.257808101851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45939.257808101851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45939.257808101851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45939.257808101851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45939.257808101851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45939.257808101851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45939.257808101851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45939.257808101851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45939.257808101851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45939.257808101851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45939.257808101851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45939.257808101851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45939.257808101851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45939.257808101851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45939.257808101851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45939.257808101851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45939.257808101851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45939.257808101851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45939.257808101851</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45939.257808101851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45939.257808101851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45939.257808101851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45939.257808101851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45939.257808101851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45939.257808101851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45939.257808101851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45939.257808101851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45939.257808101851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45939.257808101851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45939.257808101851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45939.257808101851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45939.257808101851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45939.257808101851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45939.257808101851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45939.257808101851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45939.257808101851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45939.257808101851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45939.257808101851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45939.257808101851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45939.257808101851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45939.257808101851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45939.257808101851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45939.257808101851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45939.257808101851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45939.257808101851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45939.257808101851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45939.257808101851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45939.257808101851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45939.257808101851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45939.257808101851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45939.257808101851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45939.257808101851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45939.257808101851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45939.257808101851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45939.257808101851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45939.257808101851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45939.257808101851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45939.257808101851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45939.257808101851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45939.257808101851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45939.257808101851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45939.257808101851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45939.257808101851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45939.257808101851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45939.257808101851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45939.257808101851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45939.257808101851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45939.257808101851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45939.257808101851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45939.257808101851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45939.257808101851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45939.257808101851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45939.257808101851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45939.257808101851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45939.257808101851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45939.257808101851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45939.257808101851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45939.257808101851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45939.257808101851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45939.257808101851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45939.257808101851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45939.257808101851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45939.257808101851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45939.257808101851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45939.257808101851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45939.257808101851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45939.257808101851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45939.257808101851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45939.257808101851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45939.257808101851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45939.257808101851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45939.257808101851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45939.257808101851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45939.257808101851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45939.257808101851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45939.257808101851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45939.257808101851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45939.257808101851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45939.257808101851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45939.257808101851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45939.257808101851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45939.257808101851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45939.257808101851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45939.257808101851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45939.257808101851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45939.257808101851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45939.257808101851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45939.257808101851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45939.257808101851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45939.257808101851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45939.257808101851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45939.257808101851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45939.257808101851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45939.257808101851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45939.257808101851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45939.257808101851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45939.257808101851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45939.257808101851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45939.257808101851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45939.257808101851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45939.257808101851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45939.257808101851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45939.257808101851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45939.257808101851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45939.257808101851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45939.257808101851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45939.257808101851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45939.257808101851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45939.257808101851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45939.257808101851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45939.257808101851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45939.257808101851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45939.257808101851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45939.257808101851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45939.257808101851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45939.257808101851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45939.257808101851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45939.257808101851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45939.257808101851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45939.257808101851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45939.257808101851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45939.257808101851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45939.257808101851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45939.257808101851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45939.257808101851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45939.257808101851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45939.257808101851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45939.257808101851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45939.257808101851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45939.257808101851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45939.257808101851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45939.257808101851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45939.257808101851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45939.257808101851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45939.257808101851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45939.257808101851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45939.257808101851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45939.257808101851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45939.257808101851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45939.257808101851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45939.257808101851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45939.257808101851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45939.257808101851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45939.257808101851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45939.257808101851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45939.257808101851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45939.257808101851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45939.257808101851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45939.257808101851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45939.257808101851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45939.257808101851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45939.257808101851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45939.257808101851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45939.257808101851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45939.257808101851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45939.257808101851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45939.257808101851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45939.257808101851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45939.257808101851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45939.257808101851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45939.257808101851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45939.257808101851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45939.257808101851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45939.257808101851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45939.257808101851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45939.257808101851</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2025-10-09T03:13:00Z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