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56" documentId="13_ncr:1_{F6CB121F-512D-4AA6-A0C1-0FB36C537598}" xr6:coauthVersionLast="47" xr6:coauthVersionMax="47" xr10:uidLastSave="{96120E4E-3BF2-44AC-921D-23ADF988E67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<sst xmlns="http://schemas.openxmlformats.org/spreadsheetml/2006/main" count="178596" uniqueCount="39082">
  <si>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</si>
  <si>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</si>
  <si>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</si>
  <si>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</si>
  <si>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</si>
  <si>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</si>
  <si>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</si>
  <si>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</si>
  <si>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</si>
  <si>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</si>
  <si>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</si>
  <si>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</si>
  <si>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</si>
  <si>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</si>
  <si>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</si>
  <si>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</si>
  <si>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</si>
  <si>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</si>
  <si>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</si>
  <si>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</si>
  <si>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</si>
  <si>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</si>
  <si>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</si>
  <si>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</si>
  <si>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</si>
  <si>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</si>
  <si>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</si>
  <si>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</si>
  <si>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</si>
  <si>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</si>
  <si>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</si>
  <si>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</si>
  <si>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</si>
  <si>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</si>
  <si>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</si>
  <si>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</si>
  <si>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</si>
  <si>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</si>
  <si>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</si>
  <si>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</si>
  <si>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</si>
  <si>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</si>
  <si>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</si>
  <si>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</si>
  <si>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</si>
  <si>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</si>
  <si>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</si>
  <si>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</si>
  <si>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</si>
  <si>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</si>
  <si>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</si>
  <si>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</si>
  <si>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</si>
  <si>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</si>
  <si>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</si>
  <si>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</si>
  <si>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</si>
  <si>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</si>
  <si>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</si>
  <si>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</si>
  <si>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</si>
  <si>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</si>
  <si>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</si>
  <si>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</si>
  <si>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</si>
  <si>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</si>
  <si>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</si>
  <si>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</si>
  <si>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</si>
  <si>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</si>
  <si>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</si>
  <si>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</si>
  <si>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</si>
  <si>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</si>
  <si>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</si>
  <si>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</si>
  <si>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</si>
  <si>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</si>
  <si>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</si>
  <si>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</si>
  <si>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</si>
  <si>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</si>
  <si>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</si>
  <si>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</si>
  <si>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</si>
  <si>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</si>
  <si>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</si>
  <si>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</si>
  <si>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</si>
  <si>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</si>
  <si>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</si>
  <si>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</si>
  <si>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</si>
  <si>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</si>
  <si>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</si>
  <si>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</si>
  <si>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</si>
  <si>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</si>
  <si>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</si>
  <si>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</si>
  <si>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</si>
  <si>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</si>
  <si>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</si>
  <si>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</si>
  <si>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</si>
  <si>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</si>
  <si>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</si>
  <si>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</si>
  <si>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</si>
  <si>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</si>
  <si>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</si>
  <si>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</si>
  <si>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</si>
  <si>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</si>
  <si>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</si>
  <si>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</si>
  <si>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</si>
  <si>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</si>
  <si>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</si>
  <si>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</si>
  <si>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</si>
  <si>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</si>
  <si>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</si>
  <si>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</si>
  <si>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</si>
  <si>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</si>
  <si>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</si>
  <si>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</si>
  <si>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</si>
  <si>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</si>
  <si>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</si>
  <si>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</si>
  <si>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</si>
  <si>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</si>
  <si>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</si>
  <si>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</si>
  <si>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</si>
  <si>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</si>
  <si>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</si>
  <si>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</si>
  <si>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</si>
  <si>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</si>
  <si>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</si>
  <si>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</si>
  <si>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</si>
  <si>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</si>
  <si>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</si>
  <si>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</si>
  <si>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</si>
  <si>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</si>
  <si>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</si>
  <si>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</si>
  <si>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</si>
  <si>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</si>
  <si>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</si>
  <si>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</si>
  <si>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</si>
  <si>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</si>
  <si>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</si>
  <si>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</si>
  <si>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</si>
  <si>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</si>
  <si>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</si>
  <si>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</si>
  <si>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</si>
  <si>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</si>
  <si>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</si>
  <si>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</si>
  <si>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</si>
  <si>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</si>
  <si>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</si>
  <si>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</si>
  <si>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</si>
  <si>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</si>
  <si>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</si>
  <si>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</si>
  <si>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</si>
  <si>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</si>
  <si>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</si>
  <si>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</si>
  <si>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</si>
  <si>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</si>
  <si>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</si>
  <si>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</si>
  <si>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</si>
  <si>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</si>
  <si>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</si>
  <si>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</si>
  <si>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</si>
  <si>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</si>
  <si>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</si>
  <si>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</si>
  <si>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</si>
  <si>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</si>
  <si>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</si>
  <si>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</si>
  <si>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</si>
  <si>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</si>
  <si>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</si>
  <si>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</si>
  <si>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</si>
  <si>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</si>
  <si>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</si>
  <si>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</si>
  <si>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</si>
  <si>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</si>
  <si>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</si>
  <si>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</si>
  <si>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</si>
  <si>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</si>
  <si>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</si>
  <si>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</si>
  <si>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</si>
  <si>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</si>
  <si>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</si>
  <si>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</si>
  <si>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</si>
  <si>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</si>
  <si>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</si>
  <si>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</si>
  <si>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</si>
  <si>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</si>
  <si>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</si>
  <si>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</si>
  <si>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</si>
  <si>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</si>
  <si>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</si>
  <si>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</si>
  <si>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</si>
  <si>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</si>
  <si>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</si>
  <si>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</si>
  <si>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</si>
  <si>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</si>
  <si>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</si>
  <si>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</si>
  <si>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</si>
  <si>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</si>
  <si>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</si>
  <si>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</si>
  <si>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</si>
  <si>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</si>
  <si>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</si>
  <si>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</si>
  <si>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</si>
  <si>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</si>
  <si>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</si>
  <si>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</si>
  <si>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</si>
  <si>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</si>
  <si>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</si>
  <si>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</si>
  <si>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</si>
  <si>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</si>
  <si>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</si>
  <si>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</si>
  <si>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</si>
  <si>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</si>
  <si>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</si>
  <si>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</si>
  <si>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</si>
  <si>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</si>
  <si>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</si>
  <si>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</si>
  <si>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</si>
  <si>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</si>
  <si>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</si>
  <si>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</si>
  <si>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</si>
  <si>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</si>
  <si>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</si>
  <si>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</si>
  <si>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</si>
  <si>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</si>
  <si>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</si>
  <si>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</si>
  <si>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</si>
  <si>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</si>
  <si>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</si>
  <si>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</si>
  <si>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</si>
  <si>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</si>
  <si>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</si>
  <si>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</si>
  <si>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</si>
  <si>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</si>
  <si>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</si>
  <si>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</si>
  <si>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</si>
  <si>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</si>
  <si>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</si>
  <si>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</si>
  <si>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</si>
  <si>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</si>
  <si>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</si>
  <si>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</si>
  <si>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</si>
  <si>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</si>
  <si>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</si>
  <si>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</si>
  <si>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</si>
  <si>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</si>
  <si>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</si>
  <si>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</si>
  <si>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</si>
  <si>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</si>
  <si>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</si>
  <si>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</si>
  <si>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</si>
  <si>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</si>
  <si>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</si>
  <si>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</si>
  <si>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</si>
  <si>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</si>
  <si>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</si>
  <si>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</si>
  <si>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</si>
  <si>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</si>
  <si>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</si>
  <si>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</si>
  <si>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</si>
  <si>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</si>
  <si>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</si>
  <si>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</si>
  <si>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</si>
  <si>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</si>
  <si>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</si>
  <si>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</si>
  <si>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</si>
  <si>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</si>
  <si>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</si>
  <si>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</si>
  <si>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</si>
  <si>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</si>
  <si>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</si>
  <si>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</si>
  <si>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</si>
  <si>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</si>
  <si>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</si>
  <si>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</si>
  <si>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</si>
  <si>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</si>
  <si>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</si>
  <si>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</si>
  <si>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</si>
  <si>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</si>
  <si>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</si>
  <si>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</si>
  <si>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</si>
  <si>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</si>
  <si>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</si>
  <si>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</si>
  <si>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</si>
  <si>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</si>
  <si>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</si>
  <si>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</si>
  <si>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</si>
  <si>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</si>
  <si>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</si>
  <si>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</si>
  <si>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</si>
  <si>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</si>
  <si>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</si>
  <si>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</si>
  <si>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</si>
  <si>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</si>
  <si>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</si>
  <si>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</si>
  <si>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</si>
  <si>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</si>
  <si>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</si>
  <si>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</si>
  <si>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</si>
  <si>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</si>
  <si>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</si>
  <si>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</si>
  <si>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</si>
  <si>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</si>
  <si>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</si>
  <si>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</si>
  <si>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</si>
  <si>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</si>
  <si>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</si>
  <si>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</si>
  <si>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</si>
  <si>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</si>
  <si>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</si>
  <si>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</si>
  <si>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</si>
  <si>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</si>
  <si>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</si>
  <si>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</si>
  <si>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</si>
  <si>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</si>
  <si>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</si>
  <si>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</si>
  <si>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</si>
  <si>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</si>
  <si>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</si>
  <si>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</si>
  <si>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</si>
  <si>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</si>
  <si>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</si>
  <si>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</si>
  <si>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</si>
  <si>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</si>
  <si>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</si>
  <si>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</si>
  <si>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</si>
  <si>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</si>
  <si>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</si>
  <si>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</si>
  <si>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</si>
  <si>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</si>
  <si>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</si>
  <si>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</si>
  <si>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</si>
  <si>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</si>
  <si>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</si>
  <si>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</si>
  <si>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</si>
  <si>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</si>
  <si>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</si>
  <si>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</si>
  <si>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</si>
  <si>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</si>
  <si>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</si>
  <si>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</si>
  <si>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</si>
  <si>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</si>
  <si>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</si>
  <si>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</si>
  <si>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</si>
  <si>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</si>
  <si>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</si>
  <si>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</si>
  <si>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</si>
  <si>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</si>
  <si>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</si>
  <si>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</si>
  <si>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</si>
  <si>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</si>
  <si>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</si>
  <si>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</si>
  <si>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</si>
  <si>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</si>
  <si>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</si>
  <si>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</si>
  <si>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</si>
  <si>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</si>
  <si>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</si>
  <si>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</si>
  <si>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</si>
  <si>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</si>
  <si>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</si>
  <si>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</si>
  <si>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</si>
  <si>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</si>
  <si>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</si>
  <si>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</si>
  <si>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</si>
  <si>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</si>
  <si>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</si>
  <si>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</si>
  <si>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</si>
  <si>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</si>
  <si>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</si>
  <si>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</si>
  <si>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</si>
  <si>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</si>
  <si>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</si>
  <si>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</si>
  <si>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</si>
  <si>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</si>
  <si>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</si>
  <si>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</si>
  <si>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</si>
  <si>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</si>
  <si>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</si>
  <si>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</si>
  <si>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</si>
  <si>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</si>
  <si>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</si>
  <si>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</si>
  <si>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</si>
  <si>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</si>
  <si>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</si>
  <si>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</si>
  <si>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</si>
  <si>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</si>
  <si>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</si>
  <si>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</si>
  <si>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</si>
  <si>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</si>
  <si>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</si>
  <si>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</si>
  <si>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</si>
  <si>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</si>
  <si>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</si>
  <si>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</si>
  <si>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</si>
  <si>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</si>
  <si>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</si>
  <si>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</si>
  <si>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</si>
  <si>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</si>
  <si>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</si>
  <si>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</si>
  <si>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</si>
  <si>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</si>
  <si>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</si>
  <si>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</si>
  <si>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</si>
  <si>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</si>
  <si>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</si>
  <si>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</si>
  <si>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</si>
  <si>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</si>
  <si>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</si>
  <si>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</si>
  <si>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</si>
  <si>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</si>
  <si>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</si>
  <si>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</si>
  <si>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</si>
  <si>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</si>
  <si>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</si>
  <si>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</si>
  <si>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</si>
  <si>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</si>
  <si>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</si>
  <si>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</si>
  <si>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</si>
  <si>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</si>
  <si>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</si>
  <si>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</si>
  <si>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</si>
  <si>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</si>
  <si>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</si>
  <si>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</si>
  <si>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</si>
  <si>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</si>
  <si>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</si>
  <si>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</si>
  <si>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</si>
  <si>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</si>
  <si>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</si>
  <si>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</si>
  <si>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</si>
  <si>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</si>
  <si>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</si>
  <si>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</si>
  <si>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</si>
  <si>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</si>
  <si>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</si>
  <si>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</si>
  <si>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</si>
  <si>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</si>
  <si>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</si>
  <si>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</si>
  <si>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</si>
  <si>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</si>
  <si>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</si>
  <si>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</si>
  <si>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</si>
  <si>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</si>
  <si>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</si>
  <si>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</si>
  <si>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</si>
  <si>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</si>
  <si>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</si>
  <si>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</si>
  <si>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</si>
  <si>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</si>
  <si>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</si>
  <si>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</si>
  <si>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</si>
  <si>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</si>
  <si>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</si>
  <si>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</si>
  <si>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</si>
  <si>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</si>
  <si>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</si>
  <si>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</si>
  <si>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</si>
  <si>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</si>
  <si>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</si>
  <si>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</si>
  <si>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</si>
  <si>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</si>
  <si>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</si>
  <si>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</si>
  <si>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</si>
  <si>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</si>
  <si>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</si>
  <si>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</si>
  <si>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</si>
  <si>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</si>
  <si>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</si>
  <si>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</si>
  <si>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</si>
  <si>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</si>
  <si>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</si>
  <si>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</si>
  <si>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</si>
  <si>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</si>
  <si>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</si>
  <si>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</si>
  <si>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</si>
  <si>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</si>
  <si>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</si>
  <si>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</si>
  <si>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</si>
  <si>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</si>
  <si>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</si>
  <si>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</si>
  <si>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</si>
  <si>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</si>
  <si>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</si>
  <si>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</si>
  <si>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</si>
  <si>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</si>
  <si>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</si>
  <si>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</si>
  <si>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</si>
  <si>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</si>
  <si>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</si>
  <si>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</si>
  <si>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</si>
  <si>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</si>
  <si>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</si>
  <si>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</si>
  <si>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</si>
  <si>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</si>
  <si>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</si>
  <si>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</si>
  <si>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</si>
  <si>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</si>
  <si>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</si>
  <si>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</si>
  <si>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</si>
  <si>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</si>
  <si>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</si>
  <si>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</si>
  <si>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</si>
  <si>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</si>
  <si>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</si>
  <si>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</si>
  <si>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</si>
  <si>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</si>
  <si>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</si>
  <si>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</si>
  <si>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</si>
  <si>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</si>
  <si>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</si>
  <si>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</si>
  <si>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</si>
  <si>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</si>
  <si>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</si>
  <si>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</si>
  <si>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</si>
  <si>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</si>
  <si>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</si>
  <si>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</si>
  <si>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</si>
  <si>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</si>
  <si>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</si>
  <si>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</si>
  <si>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</si>
  <si>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</si>
  <si>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</si>
  <si>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</si>
  <si>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</si>
  <si>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</si>
  <si>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</si>
  <si>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</si>
  <si>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</si>
  <si>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</si>
  <si>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</si>
  <si>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</si>
  <si>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</si>
  <si>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</si>
  <si>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</si>
  <si>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</si>
  <si>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</si>
  <si>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</si>
  <si>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</si>
  <si>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</si>
  <si>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</si>
  <si>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</si>
  <si>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</si>
  <si>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</si>
  <si>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</si>
  <si>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</si>
  <si>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</si>
  <si>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</si>
  <si>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</si>
  <si>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</si>
  <si>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</si>
  <si>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</si>
  <si>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</si>
  <si>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</si>
  <si>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</si>
  <si>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</si>
  <si>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</si>
  <si>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</si>
  <si>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</si>
  <si>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</si>
  <si>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</si>
  <si>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</si>
  <si>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</si>
  <si>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</si>
  <si>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</si>
  <si>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</si>
  <si>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</si>
  <si>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</si>
  <si>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</si>
  <si>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</si>
  <si>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</si>
  <si>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</si>
  <si>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</si>
  <si>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</si>
  <si>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</si>
  <si>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</si>
  <si>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</si>
  <si>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</si>
  <si>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</si>
  <si>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</si>
  <si>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</si>
  <si>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</si>
  <si>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</si>
  <si>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</si>
  <si>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</si>
  <si>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</si>
  <si>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</si>
  <si>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</si>
  <si>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</si>
  <si>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</si>
  <si>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</si>
  <si>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</si>
  <si>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</si>
  <si>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</si>
  <si>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</si>
  <si>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</si>
  <si>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</si>
  <si>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</si>
  <si>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</si>
  <si>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</si>
  <si>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</si>
  <si>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</si>
  <si>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</si>
  <si>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</si>
  <si>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</si>
  <si>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</si>
  <si>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</si>
  <si>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</si>
  <si>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</si>
  <si>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</si>
  <si>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</si>
  <si>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</si>
  <si>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</si>
  <si>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</si>
  <si>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</si>
  <si>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</si>
  <si>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</si>
  <si>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</si>
  <si>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</si>
  <si>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</si>
  <si>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</si>
  <si>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</si>
  <si>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</si>
  <si>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</si>
  <si>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</si>
  <si>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</si>
  <si>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</si>
  <si>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</si>
  <si>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</si>
  <si>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</si>
  <si>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</si>
  <si>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</si>
  <si>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</si>
  <si>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</si>
  <si>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</si>
  <si>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</si>
  <si>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</si>
  <si>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</si>
  <si>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</si>
  <si>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</si>
  <si>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</si>
  <si>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</si>
  <si>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</si>
  <si>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</si>
  <si>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</si>
  <si>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</si>
  <si>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</si>
  <si>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</si>
  <si>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</si>
  <si>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</si>
  <si>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</si>
  <si>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</si>
  <si>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</si>
  <si>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</si>
  <si>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</si>
  <si>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</si>
  <si>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</si>
  <si>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</si>
  <si>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</si>
  <si>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</si>
  <si>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</si>
  <si>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</si>
  <si>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</si>
  <si>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</si>
  <si>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</si>
  <si>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</si>
  <si>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</si>
  <si>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</si>
  <si>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</si>
  <si>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</si>
  <si>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</si>
  <si>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</si>
  <si>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</si>
  <si>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</si>
  <si>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</si>
  <si>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</si>
  <si>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</si>
  <si>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</si>
  <si>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</si>
  <si>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</si>
  <si>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</si>
  <si>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</si>
  <si>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</si>
  <si>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</si>
  <si>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</si>
  <si>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</si>
  <si>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</si>
  <si>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</si>
  <si>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</si>
  <si>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</si>
  <si>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</si>
  <si>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</si>
  <si>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</si>
  <si>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</si>
  <si>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</si>
  <si>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</si>
  <si>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</si>
  <si>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</si>
  <si>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</si>
  <si>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</si>
  <si>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</si>
  <si>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</si>
  <si>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</si>
  <si>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</si>
  <si>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</si>
  <si>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</si>
  <si>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</si>
  <si>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</si>
  <si>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</si>
  <si>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</si>
  <si>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</si>
  <si>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</si>
  <si>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</si>
  <si>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</si>
  <si>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</si>
  <si>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</si>
  <si>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</si>
  <si>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</si>
  <si>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</si>
  <si>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</si>
  <si>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</si>
  <si>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</si>
  <si>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</si>
  <si>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</si>
  <si>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</si>
  <si>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</si>
  <si>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</si>
  <si>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</si>
  <si>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</si>
  <si>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</si>
  <si>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</si>
  <si>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</si>
  <si>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</si>
  <si>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</si>
  <si>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</si>
  <si>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</si>
  <si>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</si>
  <si>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</si>
  <si>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</si>
  <si>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</si>
  <si>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</si>
  <si>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</si>
  <si>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</si>
  <si>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</si>
  <si>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</si>
  <si>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</si>
  <si>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</si>
  <si>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</si>
  <si>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</si>
  <si>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</si>
  <si>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</si>
  <si>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</si>
  <si>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</si>
  <si>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</si>
  <si>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</si>
  <si>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</si>
  <si>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</si>
  <si>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</si>
  <si>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</si>
  <si>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</si>
  <si>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</si>
  <si>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</si>
  <si>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</si>
  <si>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</si>
  <si>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</si>
  <si>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</si>
  <si>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</si>
  <si>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</si>
  <si>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</si>
  <si>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</si>
  <si>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</si>
  <si>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</si>
  <si>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</si>
  <si>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</si>
  <si>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</si>
  <si>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</si>
  <si>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</si>
  <si>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</si>
  <si>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</si>
  <si>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</si>
  <si>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</si>
  <si>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</si>
  <si>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</si>
  <si>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</si>
  <si>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</si>
  <si>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</si>
  <si>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</si>
  <si>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</si>
  <si>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</si>
  <si>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</si>
  <si>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</si>
  <si>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</si>
  <si>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</si>
  <si>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</si>
  <si>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</si>
  <si>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</si>
  <si>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</si>
  <si>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</si>
  <si>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</si>
  <si>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</si>
  <si>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</si>
  <si>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</si>
  <si>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</si>
  <si>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</si>
  <si>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</si>
  <si>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</si>
  <si>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</si>
  <si>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</si>
  <si>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</si>
  <si>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</si>
  <si>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</si>
  <si>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</si>
  <si>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</si>
  <si>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</si>
  <si>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</si>
  <si>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</si>
  <si>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</si>
  <si>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</si>
  <si>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</si>
  <si>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</si>
  <si>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</si>
  <si>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</si>
  <si>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</si>
  <si>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</si>
  <si>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</si>
  <si>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</si>
  <si>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</si>
  <si>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</si>
  <si>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</si>
  <si>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</si>
  <si>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</si>
  <si>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</si>
  <si>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</si>
  <si>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</si>
  <si>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</si>
  <si>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</si>
  <si>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</si>
  <si>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</si>
  <si>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</si>
  <si>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</si>
  <si>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</si>
  <si>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</si>
  <si>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</si>
  <si>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</si>
  <si>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</si>
  <si>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</si>
  <si>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</si>
  <si>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</si>
  <si>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</si>
  <si>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</si>
  <si>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</si>
  <si>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</si>
  <si>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</si>
  <si>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</si>
  <si>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</si>
  <si>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</si>
  <si>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</si>
  <si>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</si>
  <si>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</si>
  <si>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</si>
  <si>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</si>
  <si>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</si>
  <si>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</si>
  <si>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</si>
  <si>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</si>
  <si>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</si>
  <si>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</si>
  <si>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</si>
  <si>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</si>
  <si>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</si>
  <si>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</si>
  <si>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</si>
  <si>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</si>
  <si>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</si>
  <si>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</si>
  <si>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</si>
  <si>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</si>
  <si>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</si>
  <si>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</si>
  <si>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</si>
  <si>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</si>
  <si>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</si>
  <si>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</si>
  <si>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</si>
  <si>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</si>
  <si>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</si>
  <si>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</si>
  <si>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</si>
  <si>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</si>
  <si>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</si>
  <si>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</si>
  <si>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</si>
  <si>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</si>
  <si>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</si>
  <si>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</si>
  <si>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</si>
  <si>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</si>
  <si>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</si>
  <si>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</si>
  <si>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</si>
  <si>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</si>
  <si>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</si>
  <si>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</si>
  <si>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</si>
  <si>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</si>
  <si>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</si>
  <si>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</si>
  <si>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</si>
  <si>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</si>
  <si>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</si>
  <si>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</si>
  <si>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</si>
  <si>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</si>
  <si>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</si>
  <si>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</si>
  <si>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</si>
  <si>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</si>
  <si>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</si>
  <si>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</si>
  <si>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</si>
  <si>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</si>
  <si>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</si>
  <si>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</si>
  <si>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</si>
  <si>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</si>
  <si>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</si>
  <si>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</si>
  <si>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</si>
  <si>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</si>
  <si>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</si>
  <si>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</si>
  <si>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</si>
  <si>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</si>
  <si>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</si>
  <si>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</si>
  <si>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</si>
  <si>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</si>
  <si>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</si>
  <si>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</si>
  <si>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</si>
  <si>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</si>
  <si>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</si>
  <si>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</si>
  <si>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</si>
  <si>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</si>
  <si>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</si>
  <si>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</si>
  <si>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</si>
  <si>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</si>
  <si>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</si>
  <si>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</si>
  <si>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</si>
  <si>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</si>
  <si>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</si>
  <si>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</si>
  <si>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</si>
  <si>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</si>
  <si>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</si>
  <si>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</si>
  <si>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</si>
  <si>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</si>
  <si>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</si>
  <si>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</si>
  <si>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</si>
  <si>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</si>
  <si>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</si>
  <si>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</si>
  <si>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</si>
  <si>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</si>
  <si>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</si>
  <si>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</si>
  <si>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</si>
  <si>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</si>
  <si>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</si>
  <si>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</si>
  <si>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</si>
  <si>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</si>
  <si>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</si>
  <si>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</si>
  <si>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</si>
  <si>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</si>
  <si>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</si>
  <si>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</si>
  <si>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</si>
  <si>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</si>
  <si>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</si>
  <si>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</si>
  <si>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</si>
  <si>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</si>
  <si>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</si>
  <si>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</si>
  <si>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</si>
  <si>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</si>
  <si>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</si>
  <si>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</si>
  <si>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</si>
  <si>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</si>
  <si>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</si>
  <si>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</si>
  <si>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</si>
  <si>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</si>
  <si>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</si>
  <si>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</si>
  <si>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</si>
  <si>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</si>
  <si>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</si>
  <si>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</si>
  <si>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</si>
  <si>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</si>
  <si>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</si>
  <si>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</si>
  <si>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</si>
  <si>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</si>
  <si>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</si>
  <si>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</si>
  <si>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</si>
  <si>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</si>
  <si>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</si>
  <si>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</si>
  <si>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</si>
  <si>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</si>
  <si>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</si>
  <si>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</si>
  <si>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</si>
  <si>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</si>
  <si>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</si>
  <si>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</si>
  <si>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</si>
  <si>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</si>
  <si>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</si>
  <si>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</si>
  <si>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</si>
  <si>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</si>
  <si>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</si>
  <si>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</si>
  <si>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</si>
  <si>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</si>
  <si>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</si>
  <si>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</si>
  <si>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</si>
  <si>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</si>
  <si>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</si>
  <si>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</si>
  <si>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</si>
  <si>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</si>
  <si>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</si>
  <si>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</si>
  <si>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</si>
  <si>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</si>
  <si>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</si>
  <si>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</si>
  <si>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</si>
  <si>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</si>
  <si>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</si>
  <si>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</si>
  <si>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</si>
  <si>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</si>
  <si>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</si>
  <si>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</si>
  <si>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</si>
  <si>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</si>
  <si>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</si>
  <si>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</si>
  <si>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</si>
  <si>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</si>
  <si>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</si>
  <si>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</si>
  <si>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</si>
  <si>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</si>
  <si>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</si>
  <si>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</si>
  <si>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</si>
  <si>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</si>
  <si>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</si>
  <si>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</si>
  <si>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</si>
  <si>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</si>
  <si>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</si>
  <si>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</si>
  <si>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</si>
  <si>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</si>
  <si>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</si>
  <si>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</si>
  <si>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</si>
  <si>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</si>
  <si>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</si>
  <si>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</si>
  <si>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</si>
  <si>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</si>
  <si>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</si>
  <si>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</si>
  <si>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</si>
  <si>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</si>
  <si>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</si>
  <si>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</si>
  <si>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</si>
  <si>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</si>
  <si>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</si>
  <si>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</si>
  <si>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</si>
  <si>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</si>
  <si>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</si>
  <si>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</si>
  <si>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</si>
  <si>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</si>
  <si>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</si>
  <si>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</si>
  <si>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</si>
  <si>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</si>
  <si>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</si>
  <si>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</si>
  <si>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</si>
  <si>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</si>
  <si>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</si>
  <si>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</si>
  <si>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</si>
  <si>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</si>
  <si>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</si>
  <si>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</si>
  <si>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</si>
  <si>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</si>
  <si>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</si>
  <si>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</si>
  <si>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</si>
  <si>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</si>
  <si>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</si>
  <si>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</si>
  <si>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</si>
  <si>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</si>
  <si>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</si>
  <si>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</si>
  <si>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</si>
  <si>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</si>
  <si>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</si>
  <si>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</si>
  <si>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</si>
  <si>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</si>
  <si>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</si>
  <si>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</si>
  <si>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</si>
  <si>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</si>
  <si>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</si>
  <si>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</si>
  <si>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</si>
  <si>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</si>
  <si>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</si>
  <si>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</si>
  <si>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</si>
  <si>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</si>
  <si>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</si>
  <si>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</si>
  <si>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</si>
  <si>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</si>
  <si>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</si>
  <si>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</si>
  <si>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</si>
  <si>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</si>
  <si>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</si>
  <si>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</si>
  <si>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</si>
  <si>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</si>
  <si>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</si>
  <si>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</si>
  <si>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</si>
  <si>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</si>
  <si>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</si>
  <si>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</si>
  <si>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</si>
  <si>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</si>
  <si>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</si>
  <si>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</si>
  <si>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</si>
  <si>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</si>
  <si>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</si>
  <si>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</si>
  <si>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</si>
  <si>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</si>
  <si>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</si>
  <si>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</si>
  <si>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</si>
  <si>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</si>
  <si>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</si>
  <si>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</si>
  <si>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</si>
  <si>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</si>
  <si>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</si>
  <si>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</si>
  <si>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</si>
  <si>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</si>
  <si>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</si>
  <si>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</si>
  <si>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</si>
  <si>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</si>
  <si>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</si>
  <si>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</si>
  <si>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</si>
  <si>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</si>
  <si>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</si>
  <si>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</si>
  <si>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</si>
  <si>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</si>
  <si>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</si>
  <si>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</si>
  <si>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</si>
  <si>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</si>
  <si>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</si>
  <si>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</si>
  <si>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</si>
  <si>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</si>
  <si>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</si>
  <si>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</si>
  <si>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</si>
  <si>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</si>
  <si>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</si>
  <si>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</si>
  <si>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</si>
  <si>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</si>
  <si>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</si>
  <si>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</si>
  <si>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</si>
  <si>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</si>
  <si>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</si>
  <si>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</si>
  <si>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</si>
  <si>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</si>
  <si>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</si>
  <si>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</si>
  <si>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</si>
  <si>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</si>
  <si>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</si>
  <si>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</si>
  <si>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</si>
  <si>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</si>
  <si>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</si>
  <si>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</si>
  <si>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</si>
  <si>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</si>
  <si>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</si>
  <si>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</si>
  <si>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</si>
  <si>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</si>
  <si>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</si>
  <si>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</si>
  <si>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</si>
  <si>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</si>
  <si>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</si>
  <si>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</si>
  <si>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</si>
  <si>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</si>
  <si>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</si>
  <si>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</si>
  <si>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</si>
  <si>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</si>
  <si>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</si>
  <si>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</si>
  <si>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</si>
  <si>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</si>
  <si>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</si>
  <si>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</si>
  <si>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</si>
  <si>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</si>
  <si>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</si>
  <si>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</si>
  <si>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</si>
  <si>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</si>
  <si>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</si>
  <si>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</si>
  <si>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</si>
  <si>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</si>
  <si>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</si>
  <si>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</si>
  <si>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</si>
  <si>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</si>
  <si>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</si>
  <si>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</si>
  <si>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</si>
  <si>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</si>
  <si>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</si>
  <si>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</si>
  <si>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</si>
  <si>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</si>
  <si>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</si>
  <si>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</si>
  <si>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</si>
  <si>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</si>
  <si>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</si>
  <si>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</si>
  <si>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</si>
  <si>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</si>
  <si>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</si>
  <si>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</si>
  <si>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</si>
  <si>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</si>
  <si>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</si>
  <si>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</si>
  <si>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</si>
  <si>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</si>
  <si>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</si>
  <si>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</si>
  <si>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</si>
  <si>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</si>
  <si>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</si>
  <si>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</si>
  <si>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</si>
  <si>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</si>
  <si>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</si>
  <si>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</si>
  <si>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</si>
  <si>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</si>
  <si>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</si>
  <si>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</si>
  <si>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</si>
  <si>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</si>
  <si>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</si>
  <si>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</si>
  <si>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</si>
  <si>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</si>
  <si>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</si>
  <si>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</si>
  <si>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</si>
  <si>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</si>
  <si>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</si>
  <si>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</si>
  <si>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</si>
  <si>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</si>
  <si>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</si>
  <si>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</si>
  <si>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</si>
  <si>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</si>
  <si>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</si>
  <si>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</si>
  <si>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</si>
  <si>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</si>
  <si>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</si>
  <si>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</si>
  <si>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</si>
  <si>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</si>
  <si>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</si>
  <si>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</si>
  <si>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</si>
  <si>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</si>
  <si>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</si>
  <si>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</si>
  <si>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</si>
  <si>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</si>
  <si>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</si>
  <si>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</si>
  <si>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</si>
  <si>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</si>
  <si>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</si>
  <si>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</si>
  <si>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</si>
  <si>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</si>
  <si>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</si>
  <si>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</si>
  <si>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</si>
  <si>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</si>
  <si>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</si>
  <si>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</si>
  <si>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</si>
  <si>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</si>
  <si>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</si>
  <si>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</si>
  <si>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</si>
  <si>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</si>
  <si>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</si>
  <si>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</si>
  <si>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</si>
  <si>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</si>
  <si>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</si>
  <si>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</si>
  <si>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</si>
  <si>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</si>
  <si>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</si>
  <si>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</si>
  <si>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</si>
  <si>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</si>
  <si>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</si>
  <si>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</si>
  <si>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</si>
  <si>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</si>
  <si>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</si>
  <si>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</si>
  <si>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</si>
  <si>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</si>
  <si>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</si>
  <si>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</si>
  <si>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</si>
  <si>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</si>
  <si>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</si>
  <si>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</si>
  <si>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</si>
  <si>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</si>
  <si>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</si>
  <si>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</si>
  <si>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</si>
  <si>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</si>
  <si>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</si>
  <si>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</si>
  <si>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</si>
  <si>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</si>
  <si>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</si>
  <si>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</si>
  <si>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</si>
  <si>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</si>
  <si>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</si>
  <si>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</si>
  <si>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</si>
  <si>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</si>
  <si>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</si>
  <si>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</si>
  <si>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</si>
  <si>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</si>
  <si>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</si>
  <si>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</si>
  <si>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</si>
  <si>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</si>
  <si>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</si>
  <si>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</si>
  <si>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</si>
  <si>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</si>
  <si>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</si>
  <si>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</si>
  <si>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</si>
  <si>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</si>
  <si>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</si>
  <si>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</si>
  <si>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</si>
  <si>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</si>
  <si>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</si>
  <si>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</si>
  <si>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</si>
  <si>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</si>
  <si>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</si>
  <si>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</si>
  <si>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</si>
  <si>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</si>
  <si>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</si>
  <si>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</si>
  <si>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</si>
  <si>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</si>
  <si>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</si>
  <si>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</si>
  <si>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</si>
  <si>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</si>
  <si>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</si>
  <si>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</si>
  <si>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</si>
  <si>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</si>
  <si>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</si>
  <si>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</si>
  <si>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</si>
  <si>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</si>
  <si>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</si>
  <si>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</si>
  <si>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</si>
  <si>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</si>
  <si>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</si>
  <si>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</si>
  <si>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</si>
  <si>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</si>
  <si>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</si>
  <si>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</si>
  <si>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</si>
  <si>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</si>
  <si>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</si>
  <si>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</si>
  <si>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</si>
  <si>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</si>
  <si>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</si>
  <si>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</si>
  <si>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</si>
  <si>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</si>
  <si>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</si>
  <si>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</si>
  <si>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</si>
  <si>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</si>
  <si>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</si>
  <si>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</si>
  <si>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</si>
  <si>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</si>
  <si>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</si>
  <si>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</si>
  <si>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</si>
  <si>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</si>
  <si>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</si>
  <si>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</si>
  <si>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</si>
  <si>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</si>
  <si>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</si>
  <si>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</si>
  <si>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</si>
  <si>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</si>
  <si>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</si>
  <si>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</si>
  <si>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</si>
  <si>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</si>
  <si>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</si>
  <si>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</si>
  <si>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</si>
  <si>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</si>
  <si>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</si>
  <si>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</si>
  <si>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</si>
  <si>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</si>
  <si>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</si>
  <si>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</si>
  <si>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</si>
  <si>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</si>
  <si>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</si>
  <si>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</si>
  <si>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</si>
  <si>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</si>
  <si>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</si>
  <si>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</si>
  <si>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</si>
  <si>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</si>
  <si>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</si>
  <si>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</si>
  <si>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</si>
  <si>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</si>
  <si>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</si>
  <si>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</si>
  <si>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</si>
  <si>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</si>
  <si>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</si>
  <si>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</si>
  <si>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</si>
  <si>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</si>
  <si>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</si>
  <si>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</si>
  <si>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</si>
  <si>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</si>
  <si>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</si>
  <si>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</si>
  <si>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</si>
  <si>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</si>
  <si>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</si>
  <si>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</si>
  <si>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</si>
  <si>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</si>
  <si>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</si>
  <si>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</si>
  <si>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</si>
  <si>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</si>
  <si>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</si>
  <si>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</si>
  <si>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</si>
  <si>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</si>
  <si>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</si>
  <si>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</si>
  <si>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</si>
  <si>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</si>
  <si>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</si>
  <si>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</si>
  <si>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</si>
  <si>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</si>
  <si>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</si>
  <si>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</si>
  <si>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</si>
  <si>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</si>
  <si>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</si>
  <si>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</si>
  <si>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</si>
  <si>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</si>
  <si>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</si>
  <si>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</si>
  <si>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</si>
  <si>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</si>
  <si>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</si>
  <si>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</si>
  <si>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</si>
  <si>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</si>
  <si>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</si>
  <si>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</si>
  <si>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</si>
  <si>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</si>
  <si>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</si>
  <si>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</si>
  <si>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</si>
  <si>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</si>
  <si>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</si>
  <si>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</si>
  <si>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</si>
  <si>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</si>
  <si>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</si>
  <si>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</si>
  <si>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</si>
  <si>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</si>
  <si>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</si>
  <si>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</si>
  <si>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</si>
  <si>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</si>
  <si>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</si>
  <si>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</si>
  <si>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</si>
  <si>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</si>
  <si>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</si>
  <si>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</si>
  <si>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</si>
  <si>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</si>
  <si>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</si>
  <si>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</si>
  <si>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</si>
  <si>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</si>
  <si>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</si>
  <si>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</si>
  <si>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</si>
  <si>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</si>
  <si>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</si>
  <si>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</si>
  <si>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</si>
  <si>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</si>
  <si>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</si>
  <si>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</si>
  <si>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</si>
  <si>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</si>
  <si>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</si>
  <si>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</si>
  <si>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</si>
  <si>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</si>
  <si>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</si>
  <si>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</si>
  <si>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</si>
  <si>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</si>
  <si>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</si>
  <si>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</si>
  <si>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</si>
  <si>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</si>
  <si>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</si>
  <si>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</si>
  <si>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</si>
  <si>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</si>
  <si>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</si>
  <si>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</si>
  <si>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</si>
  <si>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</si>
  <si>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</si>
  <si>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</si>
  <si>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</si>
  <si>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</si>
  <si>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</si>
  <si>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</si>
  <si>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</si>
  <si>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</si>
  <si>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</si>
  <si>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</si>
  <si>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</si>
  <si>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</si>
  <si>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</si>
  <si>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</si>
  <si>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</si>
  <si>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</si>
  <si>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</si>
  <si>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</si>
  <si>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</si>
  <si>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</si>
  <si>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</si>
  <si>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</si>
  <si>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</si>
  <si>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</si>
  <si>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</si>
  <si>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</si>
  <si>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</si>
  <si>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</si>
  <si>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</si>
  <si>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</si>
  <si>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</si>
  <si>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</si>
  <si>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</si>
  <si>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</si>
  <si>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</si>
  <si>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</si>
  <si>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</si>
  <si>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</si>
  <si>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</si>
  <si>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</si>
  <si>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</si>
  <si>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</si>
  <si>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</si>
  <si>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</si>
  <si>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</si>
  <si>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</si>
  <si>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</si>
  <si>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</si>
  <si>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</si>
  <si>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</si>
  <si>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</si>
  <si>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</si>
  <si>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</si>
  <si>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</si>
  <si>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</si>
  <si>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</si>
  <si>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</si>
  <si>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</si>
  <si>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</si>
  <si>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</si>
  <si>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</si>
  <si>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</si>
  <si>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</si>
  <si>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</si>
  <si>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</si>
  <si>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</si>
  <si>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</si>
  <si>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</si>
  <si>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</si>
  <si>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</si>
  <si>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</si>
  <si>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</si>
  <si>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</si>
  <si>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</si>
  <si>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</si>
  <si>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</si>
  <si>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</si>
  <si>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</si>
  <si>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</si>
  <si>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</si>
  <si>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</si>
  <si>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</si>
  <si>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</si>
  <si>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</si>
  <si>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</si>
  <si>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</si>
  <si>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</si>
  <si>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</si>
  <si>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</si>
  <si>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</si>
  <si>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</si>
  <si>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</si>
  <si>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</si>
  <si>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</si>
  <si>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</si>
  <si>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</si>
  <si>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</si>
  <si>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</si>
  <si>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</si>
  <si>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</si>
  <si>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</si>
  <si>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</si>
  <si>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</si>
  <si>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</si>
  <si>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</si>
  <si>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</si>
  <si>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</si>
  <si>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</si>
  <si>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</si>
  <si>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</si>
  <si>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</si>
  <si>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</si>
  <si>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</si>
  <si>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</si>
  <si>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</si>
  <si>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</si>
  <si>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</si>
  <si>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</si>
  <si>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</si>
  <si>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</si>
  <si>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</si>
  <si>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</si>
  <si>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</si>
  <si>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</si>
  <si>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</si>
  <si>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</si>
  <si>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</si>
  <si>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</si>
  <si>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</si>
  <si>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</si>
  <si>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</si>
  <si>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</si>
  <si>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</si>
  <si>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</si>
  <si>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</si>
  <si>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</si>
  <si>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</si>
  <si>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</si>
  <si>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</si>
  <si>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</si>
  <si>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</si>
  <si>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</si>
  <si>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</si>
  <si>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</si>
  <si>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</si>
  <si>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</si>
  <si>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</si>
  <si>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</si>
  <si>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</si>
  <si>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</si>
  <si>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</si>
  <si>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</si>
  <si>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</si>
  <si>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</si>
  <si>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</si>
  <si>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</si>
  <si>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</si>
  <si>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</si>
  <si>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</si>
  <si>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</si>
  <si>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</si>
  <si>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</si>
  <si>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</si>
  <si>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</si>
  <si>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</si>
  <si>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</si>
  <si>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</si>
  <si>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</si>
  <si>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</si>
  <si>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</si>
  <si>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</si>
  <si>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</si>
  <si>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</si>
  <si>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</si>
  <si>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</si>
  <si>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</si>
  <si>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</si>
  <si>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</si>
  <si>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</si>
  <si>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</si>
  <si>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</si>
  <si>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</si>
  <si>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</si>
  <si>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</si>
  <si>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</si>
  <si>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</si>
  <si>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</si>
  <si>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</si>
  <si>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</si>
  <si>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</si>
  <si>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</si>
  <si>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</si>
  <si>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</si>
  <si>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</si>
  <si>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</si>
  <si>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</si>
  <si>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</si>
  <si>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</si>
  <si>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</si>
  <si>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</si>
  <si>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</si>
  <si>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</si>
  <si>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</si>
  <si>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</si>
  <si>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</si>
  <si>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</si>
  <si>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</si>
  <si>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</si>
  <si>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</si>
  <si>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</si>
  <si>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</si>
  <si>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</si>
  <si>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</si>
  <si>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</si>
  <si>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</si>
  <si>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</si>
  <si>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</si>
  <si>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</si>
  <si>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</si>
  <si>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</si>
  <si>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</si>
  <si>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</si>
  <si>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</si>
  <si>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</si>
  <si>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</si>
  <si>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</si>
  <si>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</si>
  <si>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</si>
  <si>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</si>
  <si>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</si>
  <si>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</si>
  <si>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</si>
  <si>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</si>
  <si>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</si>
  <si>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</si>
  <si>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</si>
  <si>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</si>
  <si>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</si>
  <si>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</si>
  <si>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</si>
  <si>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</si>
  <si>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</si>
  <si>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</si>
  <si>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</si>
  <si>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</si>
  <si>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</si>
  <si>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</si>
  <si>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</si>
  <si>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</si>
  <si>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</si>
  <si>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</si>
  <si>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</si>
  <si>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</si>
  <si>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</si>
  <si>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</si>
  <si>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</si>
  <si>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</si>
  <si>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</si>
  <si>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</si>
  <si>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</si>
  <si>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</si>
  <si>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</si>
  <si>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</si>
  <si>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</si>
  <si>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</si>
  <si>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</si>
  <si>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</si>
  <si>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</si>
  <si>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</si>
  <si>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</si>
  <si>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</si>
  <si>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</si>
  <si>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</si>
  <si>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</si>
  <si>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</si>
  <si>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</si>
  <si>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</si>
  <si>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</si>
  <si>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</si>
  <si>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</si>
  <si>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</si>
  <si>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</si>
  <si>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</si>
  <si>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</si>
  <si>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</si>
  <si>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</si>
  <si>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</si>
  <si>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</si>
  <si>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</si>
  <si>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</si>
  <si>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</si>
  <si>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</si>
  <si>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</si>
  <si>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</si>
  <si>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</si>
  <si>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</si>
  <si>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</si>
  <si>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</si>
  <si>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</si>
  <si>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</si>
  <si>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</si>
  <si>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</si>
  <si>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</si>
  <si>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</si>
  <si>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</si>
  <si>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</si>
  <si>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</si>
  <si>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</si>
  <si>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</si>
  <si>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</si>
  <si>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</si>
  <si>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</si>
  <si>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</si>
  <si>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</si>
  <si>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</si>
  <si>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</si>
  <si>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</si>
  <si>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</si>
  <si>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</si>
  <si>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</si>
  <si>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</si>
  <si>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</si>
  <si>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</si>
  <si>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</si>
  <si>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</si>
  <si>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</si>
  <si>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</si>
  <si>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</si>
  <si>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</si>
  <si>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</si>
  <si>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</si>
  <si>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</si>
  <si>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</si>
  <si>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</si>
  <si>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</si>
  <si>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</si>
  <si>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</si>
  <si>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</si>
  <si>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</si>
  <si>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</si>
  <si>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</si>
  <si>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</si>
  <si>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</si>
  <si>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</si>
  <si>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</si>
  <si>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</si>
  <si>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</si>
  <si>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</si>
  <si>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</si>
  <si>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</si>
  <si>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</si>
  <si>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</si>
  <si>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</si>
  <si>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</si>
  <si>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</si>
  <si>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</si>
  <si>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</si>
  <si>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</si>
  <si>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</si>
  <si>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</si>
  <si>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</si>
  <si>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</si>
  <si>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</si>
  <si>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</si>
  <si>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</si>
  <si>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</si>
  <si>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</si>
  <si>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</si>
  <si>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</si>
  <si>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</si>
  <si>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</si>
  <si>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</si>
  <si>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</si>
  <si>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</si>
  <si>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</si>
  <si>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</si>
  <si>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</si>
  <si>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</si>
  <si>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</si>
  <si>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</si>
  <si>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</si>
  <si>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</si>
  <si>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</si>
  <si>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</si>
  <si>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</si>
  <si>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</si>
  <si>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</si>
  <si>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</si>
  <si>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</si>
  <si>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</si>
  <si>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</si>
  <si>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</si>
  <si>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</si>
  <si>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</si>
  <si>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</si>
  <si>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</si>
  <si>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</si>
  <si>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</si>
  <si>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</si>
  <si>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</si>
  <si>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</si>
  <si>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</si>
  <si>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</si>
  <si>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</si>
  <si>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</si>
  <si>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</si>
  <si>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</si>
  <si>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</si>
  <si>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</si>
  <si>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</si>
  <si>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</si>
  <si>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</si>
  <si>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</si>
  <si>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</si>
  <si>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</si>
  <si>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</si>
  <si>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</si>
  <si>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</si>
  <si>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</si>
  <si>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</si>
  <si>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</si>
  <si>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</si>
  <si>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</si>
  <si>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</si>
  <si>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</si>
  <si>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</si>
  <si>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</si>
  <si>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</si>
  <si>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</si>
  <si>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</si>
  <si>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</si>
  <si>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</si>
  <si>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</si>
  <si>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</si>
  <si>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</si>
  <si>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</si>
  <si>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</si>
  <si>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</si>
  <si>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</si>
  <si>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</si>
  <si>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</si>
  <si>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</si>
  <si>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</si>
  <si>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</si>
  <si>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</si>
  <si>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</si>
  <si>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</si>
  <si>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</si>
  <si>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</si>
  <si>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</si>
  <si>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</si>
  <si>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</si>
  <si>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</si>
  <si>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</si>
  <si>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</si>
  <si>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</si>
  <si>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</si>
  <si>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</si>
  <si>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</si>
  <si>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</si>
  <si>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</si>
  <si>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</si>
  <si>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</si>
  <si>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</si>
  <si>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</si>
  <si>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</si>
  <si>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</si>
  <si>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</si>
  <si>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</si>
  <si>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</si>
  <si>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</si>
  <si>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</si>
  <si>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</si>
  <si>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</si>
  <si>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</si>
  <si>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</si>
  <si>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</si>
  <si>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</si>
  <si>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</si>
  <si>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</si>
  <si>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</si>
  <si>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</si>
  <si>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</si>
  <si>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</si>
  <si>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</si>
  <si>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</si>
  <si>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</si>
  <si>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</si>
  <si>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</si>
  <si>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</si>
  <si>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</si>
  <si>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</si>
  <si>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</si>
  <si>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</si>
  <si>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</si>
  <si>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</si>
  <si>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</si>
  <si>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</si>
  <si>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</si>
  <si>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</si>
  <si>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</si>
  <si>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</si>
  <si>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</si>
  <si>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</si>
  <si>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</si>
  <si>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</si>
  <si>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</si>
  <si>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</si>
  <si>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</si>
  <si>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</si>
  <si>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</si>
  <si>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</si>
  <si>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</si>
  <si>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</si>
  <si>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</si>
  <si>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</si>
  <si>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</si>
  <si>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</si>
  <si>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</si>
  <si>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</si>
  <si>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</si>
  <si>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</si>
  <si>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</si>
  <si>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</si>
  <si>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</si>
  <si>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</si>
  <si>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</si>
  <si>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</si>
  <si>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</si>
  <si>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</si>
  <si>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</si>
  <si>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</si>
  <si>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</si>
  <si>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</si>
  <si>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</si>
  <si>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</si>
  <si>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</si>
  <si>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</si>
  <si>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</si>
  <si>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</si>
  <si>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</si>
  <si>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</si>
  <si>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</si>
  <si>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</si>
  <si>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</si>
  <si>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</si>
  <si>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</si>
  <si>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</si>
  <si>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</si>
  <si>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</si>
  <si>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</si>
  <si>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</si>
  <si>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</si>
  <si>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</si>
  <si>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</si>
  <si>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</si>
  <si>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</si>
  <si>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</si>
  <si>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</si>
  <si>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</si>
  <si>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</si>
  <si>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</si>
  <si>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</si>
  <si>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</si>
  <si>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</si>
  <si>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</si>
  <si>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</si>
  <si>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</si>
  <si>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</si>
  <si>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</si>
  <si>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</si>
  <si>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</si>
  <si>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</si>
  <si>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</si>
  <si>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</si>
  <si>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</si>
  <si>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</si>
  <si>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</si>
  <si>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</si>
  <si>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</si>
  <si>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</si>
  <si>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</si>
  <si>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</si>
  <si>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</si>
  <si>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</si>
  <si>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</si>
  <si>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</si>
  <si>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</si>
  <si>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</si>
  <si>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</si>
  <si>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</si>
  <si>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</si>
  <si>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</si>
  <si>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</si>
  <si>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</si>
  <si>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</si>
  <si>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</si>
  <si>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</si>
  <si>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</si>
  <si>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</si>
  <si>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</si>
  <si>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</si>
  <si>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</si>
  <si>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</si>
  <si>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</si>
  <si>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</si>
  <si>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</si>
  <si>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</si>
  <si>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</si>
  <si>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</si>
  <si>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</si>
  <si>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</si>
  <si>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</si>
  <si>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</si>
  <si>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</si>
  <si>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</si>
  <si>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</si>
  <si>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</si>
  <si>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</si>
  <si>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</si>
  <si>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</si>
  <si>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</si>
  <si>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</si>
  <si>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</si>
  <si>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</si>
  <si>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</si>
  <si>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</si>
  <si>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</si>
  <si>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</si>
  <si>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</si>
  <si>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</si>
  <si>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</si>
  <si>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</si>
  <si>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</si>
  <si>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</si>
  <si>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</si>
  <si>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</si>
  <si>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</si>
  <si>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</si>
  <si>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</si>
  <si>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</si>
  <si>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</si>
  <si>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</si>
  <si>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</si>
  <si>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</si>
  <si>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</si>
  <si>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</si>
  <si>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</si>
  <si>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</si>
  <si>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</si>
  <si>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</si>
  <si>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</si>
  <si>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</si>
  <si>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</si>
  <si>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</si>
  <si>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</si>
  <si>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</si>
  <si>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</si>
  <si>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</si>
  <si>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</si>
  <si>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</si>
  <si>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</si>
  <si>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</si>
  <si>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</si>
  <si>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</si>
  <si>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</si>
  <si>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</si>
  <si>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</si>
  <si>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</si>
  <si>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</si>
  <si>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</si>
  <si>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</si>
  <si>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</si>
  <si>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</si>
  <si>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</si>
  <si>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</si>
  <si>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</si>
  <si>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</si>
  <si>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</si>
  <si>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</si>
  <si>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</si>
  <si>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</si>
  <si>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</si>
  <si>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</si>
  <si>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</si>
  <si>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</si>
  <si>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</si>
  <si>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</si>
  <si>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</si>
  <si>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</si>
  <si>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</si>
  <si>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</si>
  <si>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</si>
  <si>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</si>
  <si>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</si>
  <si>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</si>
  <si>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</si>
  <si>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</si>
  <si>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</si>
  <si>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</si>
  <si>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</si>
  <si>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</si>
  <si>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</si>
  <si>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</si>
  <si>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</si>
  <si>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</si>
  <si>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</si>
  <si>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</si>
  <si>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</si>
  <si>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</si>
  <si>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</si>
  <si>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</si>
  <si>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</si>
  <si>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</si>
  <si>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</si>
  <si>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</si>
  <si>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</si>
  <si>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</si>
  <si>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</si>
  <si>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</si>
  <si>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</si>
  <si>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</si>
  <si>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</si>
  <si>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</si>
  <si>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</si>
  <si>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</si>
  <si>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</si>
  <si>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</si>
  <si>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</si>
  <si>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</si>
  <si>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</si>
  <si>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</si>
  <si>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</si>
  <si>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</si>
  <si>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</si>
  <si>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</si>
  <si>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</si>
  <si>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</si>
  <si>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</si>
  <si>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</si>
  <si>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</si>
  <si>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</si>
  <si>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</si>
  <si>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</si>
  <si>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</si>
  <si>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</si>
  <si>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</si>
  <si>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</si>
  <si>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</si>
  <si>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</si>
  <si>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</si>
  <si>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</si>
  <si>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</si>
  <si>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</si>
  <si>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</si>
  <si>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</si>
  <si>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</si>
  <si>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</si>
  <si>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</si>
  <si>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</si>
  <si>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</si>
  <si>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</si>
  <si>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</si>
  <si>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</si>
  <si>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</si>
  <si>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</si>
  <si>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</si>
  <si>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</si>
  <si>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</si>
  <si>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</si>
  <si>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</si>
  <si>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</si>
  <si>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</si>
  <si>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</si>
  <si>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</si>
  <si>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</si>
  <si>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</si>
  <si>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</si>
  <si>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</si>
  <si>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</si>
  <si>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</si>
  <si>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</si>
  <si>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</si>
  <si>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</si>
  <si>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</si>
  <si>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</si>
  <si>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</si>
  <si>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</si>
  <si>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</si>
  <si>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</si>
  <si>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</si>
  <si>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</si>
  <si>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</si>
  <si>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</si>
  <si>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</si>
  <si>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</si>
  <si>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</si>
  <si>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</si>
  <si>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</si>
  <si>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</si>
  <si>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</si>
  <si>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</si>
  <si>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</si>
  <si>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</si>
  <si>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</si>
  <si>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</si>
  <si>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</si>
  <si>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</si>
  <si>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</si>
  <si>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</si>
  <si>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</si>
  <si>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</si>
  <si>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</si>
  <si>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</si>
  <si>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</si>
  <si>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</si>
  <si>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</si>
  <si>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</si>
  <si>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</si>
  <si>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</si>
  <si>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</si>
  <si>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</si>
  <si>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</si>
  <si>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</si>
  <si>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</si>
  <si>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</si>
  <si>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</si>
  <si>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</si>
  <si>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</si>
  <si>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</si>
  <si>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</si>
  <si>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</si>
  <si>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</si>
  <si>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</si>
  <si>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</si>
  <si>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</si>
  <si>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</si>
  <si>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</si>
  <si>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</si>
  <si>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</si>
  <si>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</si>
  <si>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</si>
  <si>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</si>
  <si>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</si>
  <si>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</si>
  <si>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</si>
  <si>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</si>
  <si>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</si>
  <si>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</si>
  <si>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</si>
  <si>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</si>
  <si>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</si>
  <si>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</si>
  <si>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</si>
  <si>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</si>
  <si>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</si>
  <si>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</si>
  <si>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</si>
  <si>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</si>
  <si>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</si>
  <si>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</si>
  <si>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</si>
  <si>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</si>
  <si>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</si>
  <si>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</si>
  <si>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</si>
  <si>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</si>
  <si>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</si>
  <si>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</si>
  <si>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</si>
  <si>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</si>
  <si>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</si>
  <si>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</si>
  <si>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</si>
  <si>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</si>
  <si>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</si>
  <si>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</si>
  <si>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</si>
  <si>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</si>
  <si>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</si>
  <si>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</si>
  <si>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</si>
  <si>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</si>
  <si>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</si>
  <si>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</si>
  <si>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</si>
  <si>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</si>
  <si>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</si>
  <si>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</si>
  <si>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</si>
  <si>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</si>
  <si>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</si>
  <si>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</si>
  <si>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</si>
  <si>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</si>
  <si>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</si>
  <si>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</si>
  <si>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</si>
  <si>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</si>
  <si>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</si>
  <si>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</si>
  <si>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</si>
  <si>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</si>
  <si>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</si>
  <si>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</si>
  <si>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</si>
  <si>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</si>
  <si>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</si>
  <si>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</si>
  <si>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</si>
  <si>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</si>
  <si>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</si>
  <si>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</si>
  <si>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</si>
  <si>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</si>
  <si>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</si>
  <si>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</si>
  <si>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</si>
  <si>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</si>
  <si>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</si>
  <si>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</si>
  <si>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</si>
  <si>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</si>
  <si>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</si>
  <si>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</si>
  <si>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</si>
  <si>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</si>
  <si>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</si>
  <si>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</si>
  <si>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</si>
  <si>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</si>
  <si>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</si>
  <si>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</si>
  <si>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</si>
  <si>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</si>
  <si>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</si>
  <si>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</si>
  <si>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</si>
  <si>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</si>
  <si>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</si>
  <si>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</si>
  <si>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</si>
  <si>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</si>
  <si>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</si>
  <si>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</si>
  <si>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</si>
  <si>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</si>
  <si>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</si>
  <si>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</si>
  <si>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</si>
  <si>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</si>
  <si>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</si>
  <si>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</si>
  <si>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</si>
  <si>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</si>
  <si>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</si>
  <si>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</si>
  <si>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</si>
  <si>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</si>
  <si>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</si>
  <si>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</si>
  <si>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</si>
  <si>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</si>
  <si>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</si>
  <si>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</si>
  <si>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</si>
  <si>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</si>
  <si>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</si>
  <si>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</si>
  <si>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</si>
  <si>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</si>
  <si>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</si>
  <si>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</si>
  <si>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</si>
  <si>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</si>
  <si>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</si>
  <si>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</si>
  <si>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</si>
  <si>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</si>
  <si>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</si>
  <si>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</si>
  <si>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</si>
  <si>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</si>
  <si>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</si>
  <si>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</si>
  <si>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</si>
  <si>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</si>
  <si>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</si>
  <si>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</si>
  <si>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</si>
  <si>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</si>
  <si>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</si>
  <si>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</si>
  <si>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</si>
  <si>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</si>
  <si>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</si>
  <si>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</si>
  <si>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</si>
  <si>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</si>
  <si>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</si>
  <si>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</si>
  <si>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</si>
  <si>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</si>
  <si>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</si>
  <si>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</si>
  <si>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</si>
  <si>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</si>
  <si>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</si>
  <si>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</si>
  <si>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</si>
  <si>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</si>
  <si>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</si>
  <si>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</si>
  <si>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</si>
  <si>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</si>
  <si>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</si>
  <si>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</si>
  <si>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</si>
  <si>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</si>
  <si>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</si>
  <si>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</si>
  <si>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</si>
  <si>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</si>
  <si>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</si>
  <si>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</si>
  <si>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</si>
  <si>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</si>
  <si>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</si>
  <si>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</si>
  <si>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</si>
  <si>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</si>
  <si>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</si>
  <si>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</si>
  <si>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</si>
  <si>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</si>
  <si>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</si>
  <si>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</si>
  <si>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</si>
  <si>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</si>
  <si>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</si>
  <si>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</si>
  <si>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</si>
  <si>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</si>
  <si>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</si>
  <si>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</si>
  <si>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</si>
  <si>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</si>
  <si>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</si>
  <si>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</si>
  <si>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</si>
  <si>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</si>
  <si>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</si>
  <si>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</si>
  <si>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</si>
  <si>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</si>
  <si>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</si>
  <si>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</si>
  <si>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</si>
  <si>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</si>
  <si>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</si>
  <si>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</si>
  <si>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</si>
  <si>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</si>
  <si>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</si>
  <si>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</si>
  <si>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</si>
  <si>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</si>
  <si>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</si>
  <si>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</si>
  <si>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</si>
  <si>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</si>
  <si>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</si>
  <si>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</si>
  <si>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</si>
  <si>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</si>
  <si>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</si>
  <si>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</si>
  <si>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</si>
  <si>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</si>
  <si>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</si>
  <si>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</si>
  <si>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</si>
  <si>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</si>
  <si>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</si>
  <si>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</si>
  <si>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</si>
  <si>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</si>
  <si>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</si>
  <si>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</si>
  <si>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</si>
  <si>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</si>
  <si>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</si>
  <si>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</si>
  <si>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</si>
  <si>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</si>
  <si>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</si>
  <si>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</si>
  <si>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</si>
  <si>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</si>
  <si>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</si>
  <si>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</si>
  <si>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</si>
  <si>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</si>
  <si>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</si>
  <si>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</si>
  <si>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</si>
  <si>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</si>
  <si>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</si>
  <si>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</si>
  <si>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</si>
  <si>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</si>
  <si>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</si>
  <si>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</si>
  <si>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</si>
  <si>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</si>
  <si>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</si>
  <si>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</si>
  <si>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</si>
  <si>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</si>
  <si>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</si>
  <si>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</si>
  <si>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</si>
  <si>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</si>
  <si>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</si>
  <si>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</si>
  <si>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</si>
  <si>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</si>
  <si>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</si>
  <si>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</si>
  <si>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</si>
  <si>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</si>
  <si>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</si>
  <si>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</si>
  <si>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</si>
  <si>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</si>
  <si>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</si>
  <si>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</si>
  <si>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</si>
  <si>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</si>
  <si>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</si>
  <si>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</si>
  <si>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</si>
  <si>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</si>
  <si>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</si>
  <si>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</si>
  <si>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</si>
  <si>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</si>
  <si>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</si>
  <si>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</si>
  <si>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</si>
  <si>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</si>
  <si>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</si>
  <si>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</si>
  <si>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</si>
  <si>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</si>
  <si>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</si>
  <si>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</si>
  <si>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</si>
  <si>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</si>
  <si>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</si>
  <si>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</si>
  <si>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</si>
  <si>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</si>
  <si>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</si>
  <si>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</si>
  <si>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</si>
  <si>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</si>
  <si>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</si>
  <si>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</si>
  <si>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</si>
  <si>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</si>
  <si>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</si>
  <si>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</si>
  <si>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</si>
  <si>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</si>
  <si>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</si>
  <si>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</si>
  <si>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</si>
  <si>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</si>
  <si>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</si>
  <si>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</si>
  <si>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</si>
  <si>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</si>
  <si>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</si>
  <si>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</si>
  <si>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</si>
  <si>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</si>
  <si>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</si>
  <si>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</si>
  <si>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</si>
  <si>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</si>
  <si>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</si>
  <si>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</si>
  <si>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</si>
  <si>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</si>
  <si>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</si>
  <si>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</si>
  <si>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</si>
  <si>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</si>
  <si>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</si>
  <si>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</si>
  <si>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</si>
  <si>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</si>
  <si>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</si>
  <si>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</si>
  <si>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</si>
  <si>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</si>
  <si>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</si>
  <si>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</si>
  <si>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</si>
  <si>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</si>
  <si>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</si>
  <si>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</si>
  <si>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</si>
  <si>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</si>
  <si>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</si>
  <si>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</si>
  <si>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</si>
  <si>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</si>
  <si>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</si>
  <si>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</si>
  <si>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</si>
  <si>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</si>
  <si>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</si>
  <si>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</si>
  <si>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</si>
  <si>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</si>
  <si>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</si>
  <si>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</si>
  <si>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</si>
  <si>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</si>
  <si>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</si>
  <si>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</si>
  <si>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</si>
  <si>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</si>
  <si>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</si>
  <si>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</si>
  <si>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</si>
  <si>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</si>
  <si>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</si>
  <si>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</si>
  <si>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</si>
  <si>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</si>
  <si>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</si>
  <si>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</si>
  <si>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</si>
  <si>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</si>
  <si>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</si>
  <si>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</si>
  <si>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</si>
  <si>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</si>
  <si>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</si>
  <si>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</si>
  <si>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</si>
  <si>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</si>
  <si>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</si>
  <si>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</si>
  <si>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</si>
  <si>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</si>
  <si>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</si>
  <si>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</si>
  <si>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</si>
  <si>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</si>
  <si>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</si>
  <si>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</si>
  <si>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</si>
  <si>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</si>
  <si>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</si>
  <si>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</si>
  <si>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</si>
  <si>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</si>
  <si>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</si>
  <si>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</si>
  <si>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</si>
  <si>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</si>
  <si>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</si>
  <si>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</si>
  <si>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</si>
  <si>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</si>
  <si>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</si>
  <si>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</si>
  <si>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</si>
  <si>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</si>
  <si>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</si>
  <si>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</si>
  <si>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</si>
  <si>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</si>
  <si>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</si>
  <si>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</si>
  <si>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</si>
  <si>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</si>
  <si>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</si>
  <si>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</si>
  <si>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</si>
  <si>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</si>
  <si>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</si>
  <si>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</si>
  <si>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</si>
  <si>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</si>
  <si>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</si>
  <si>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</si>
  <si>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</si>
  <si>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</si>
  <si>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</si>
  <si>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</si>
  <si>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</si>
  <si>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</si>
  <si>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</si>
  <si>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</si>
  <si>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</si>
  <si>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</si>
  <si>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</si>
  <si>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</si>
  <si>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</si>
  <si>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</si>
  <si>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</si>
  <si>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</si>
  <si>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</si>
  <si>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</si>
  <si>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</si>
  <si>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</si>
  <si>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</si>
  <si>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</si>
  <si>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</si>
  <si>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</si>
  <si>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</si>
  <si>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</si>
  <si>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</si>
  <si>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</si>
  <si>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</si>
  <si>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</si>
  <si>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</si>
  <si>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</si>
  <si>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</si>
  <si>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</si>
  <si>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</si>
  <si>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</si>
  <si>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</si>
  <si>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</si>
  <si>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</si>
  <si>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</si>
  <si>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</si>
  <si>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</si>
  <si>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</si>
  <si>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</si>
  <si>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</si>
  <si>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</si>
  <si>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</si>
  <si>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</si>
  <si>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</si>
  <si>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</si>
  <si>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</si>
  <si>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</si>
  <si>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</si>
  <si>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</si>
  <si>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</si>
  <si>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</si>
  <si>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</si>
  <si>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</si>
  <si>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</si>
  <si>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</si>
  <si>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</si>
  <si>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</si>
  <si>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</si>
  <si>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</si>
  <si>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</si>
  <si>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</si>
  <si>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</si>
  <si>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</si>
  <si>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</si>
  <si>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</si>
  <si>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</si>
  <si>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</si>
  <si>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</si>
  <si>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</si>
  <si>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</si>
  <si>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</si>
  <si>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</si>
  <si>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</si>
  <si>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</si>
  <si>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</si>
  <si>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</si>
  <si>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</si>
  <si>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</si>
  <si>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</si>
  <si>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</si>
  <si>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</si>
  <si>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</si>
  <si>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</si>
  <si>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</si>
  <si>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</si>
  <si>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</si>
  <si>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</si>
  <si>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</si>
  <si>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</si>
  <si>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</si>
  <si>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</si>
  <si>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</si>
  <si>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</si>
  <si>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</si>
  <si>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</si>
  <si>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</si>
  <si>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</si>
  <si>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</si>
  <si>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</si>
  <si>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</si>
  <si>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</si>
  <si>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</si>
  <si>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</si>
  <si>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</si>
  <si>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</si>
  <si>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</si>
  <si>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</si>
  <si>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</si>
  <si>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</si>
  <si>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</si>
  <si>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</si>
  <si>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</si>
  <si>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</si>
  <si>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</si>
  <si>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</si>
  <si>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</si>
  <si>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</si>
  <si>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</si>
  <si>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</si>
  <si>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</si>
  <si>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</si>
  <si>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</si>
  <si>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</si>
  <si>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</si>
  <si>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</si>
  <si>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</si>
  <si>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</si>
  <si>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</si>
  <si>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</si>
  <si>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</si>
  <si>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</si>
  <si>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</si>
  <si>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</si>
  <si>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</si>
  <si>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</si>
  <si>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</si>
  <si>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</si>
  <si>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</si>
  <si>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</si>
  <si>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</si>
  <si>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</si>
  <si>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</si>
  <si>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</si>
  <si>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</si>
  <si>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</si>
  <si>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</si>
  <si>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</si>
  <si>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</si>
  <si>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</si>
  <si>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</si>
  <si>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</si>
  <si>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</si>
  <si>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</si>
  <si>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</si>
  <si>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</si>
  <si>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</si>
  <si>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</si>
  <si>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</si>
  <si>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</si>
  <si>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</si>
  <si>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</si>
  <si>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</si>
  <si>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</si>
  <si>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</si>
  <si>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</si>
  <si>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</si>
  <si>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</si>
  <si>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</si>
  <si>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</si>
  <si>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</si>
  <si>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</si>
  <si>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</si>
  <si>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</si>
  <si>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</si>
  <si>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</si>
  <si>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</si>
  <si>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</si>
  <si>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</si>
  <si>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</si>
  <si>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</si>
  <si>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</si>
  <si>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</si>
  <si>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</si>
  <si>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</si>
  <si>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</si>
  <si>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</si>
  <si>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</si>
  <si>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</si>
  <si>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</si>
  <si>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</si>
  <si>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</si>
  <si>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</si>
  <si>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</si>
  <si>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</si>
  <si>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</si>
  <si>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</si>
  <si>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</si>
  <si>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</si>
  <si>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</si>
  <si>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</si>
  <si>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</si>
  <si>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</si>
  <si>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</si>
  <si>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</si>
  <si>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</si>
  <si>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</si>
  <si>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</si>
  <si>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</si>
  <si>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</si>
  <si>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</si>
  <si>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</si>
  <si>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</si>
  <si>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</si>
  <si>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</si>
  <si>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</si>
  <si>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</si>
  <si>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</si>
  <si>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</si>
  <si>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</si>
  <si>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</si>
  <si>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</si>
  <si>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</si>
  <si>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</si>
  <si>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</si>
  <si>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</si>
  <si>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</si>
  <si>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</si>
  <si>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</si>
  <si>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</si>
  <si>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</si>
  <si>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</si>
  <si>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</si>
  <si>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</si>
  <si>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</si>
  <si>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</si>
  <si>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</si>
  <si>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</si>
  <si>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</si>
  <si>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</si>
  <si>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</si>
  <si>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</si>
  <si>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</si>
  <si>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</si>
  <si>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</si>
  <si>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</si>
  <si>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</si>
  <si>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</si>
  <si>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</si>
  <si>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</si>
  <si>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</si>
  <si>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</si>
  <si>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</si>
  <si>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</si>
  <si>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</si>
  <si>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</si>
  <si>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</si>
  <si>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</si>
  <si>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</si>
  <si>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</si>
  <si>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</si>
  <si>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</si>
  <si>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</si>
  <si>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</si>
  <si>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</si>
  <si>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</si>
  <si>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</si>
  <si>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</si>
  <si>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</si>
  <si>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</si>
  <si>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</si>
  <si>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</si>
  <si>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</si>
  <si>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</si>
  <si>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</si>
  <si>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</si>
  <si>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</si>
  <si>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</si>
  <si>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</si>
  <si>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</si>
  <si>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</si>
  <si>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</si>
  <si>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</si>
  <si>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</si>
  <si>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</si>
  <si>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</si>
  <si>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</si>
  <si>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</si>
  <si>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</si>
  <si>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</si>
  <si>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</si>
  <si>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</si>
  <si>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</si>
  <si>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</si>
  <si>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</si>
  <si>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</si>
  <si>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</si>
  <si>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</si>
  <si>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</si>
  <si>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</si>
  <si>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</si>
  <si>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</si>
  <si>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</si>
  <si>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</si>
  <si>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</si>
  <si>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</si>
  <si>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</si>
  <si>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</si>
  <si>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</si>
  <si>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</si>
  <si>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</si>
  <si>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</si>
  <si>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</si>
  <si>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</si>
  <si>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</si>
  <si>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</si>
  <si>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</si>
  <si>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</si>
  <si>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</si>
  <si>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</si>
  <si>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</si>
  <si>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</si>
  <si>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</si>
  <si>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</si>
  <si>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</si>
  <si>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</si>
  <si>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</si>
  <si>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</si>
  <si>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</si>
  <si>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</si>
  <si>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</si>
  <si>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</si>
  <si>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</si>
  <si>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</si>
  <si>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</si>
  <si>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</si>
  <si>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</si>
  <si>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</si>
  <si>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</si>
  <si>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</si>
  <si>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</si>
  <si>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</si>
  <si>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</si>
  <si>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</si>
  <si>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</si>
  <si>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</si>
  <si>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</si>
  <si>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</si>
  <si>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</si>
  <si>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</si>
  <si>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</si>
  <si>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</si>
  <si>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</si>
  <si>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</si>
  <si>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</si>
  <si>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</si>
  <si>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</si>
  <si>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</si>
  <si>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</si>
  <si>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</si>
  <si>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</si>
  <si>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</si>
  <si>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</si>
  <si>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</si>
  <si>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</si>
  <si>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</si>
  <si>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</si>
  <si>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</si>
  <si>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</si>
  <si>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</si>
  <si>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</si>
  <si>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</si>
  <si>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</si>
  <si>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</si>
  <si>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</si>
  <si>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</si>
  <si>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</si>
  <si>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</si>
  <si>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</si>
  <si>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</si>
  <si>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</si>
  <si>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</si>
  <si>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</si>
  <si>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</si>
  <si>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</si>
  <si>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</si>
  <si>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</si>
  <si>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</si>
  <si>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</si>
  <si>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</si>
  <si>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</si>
  <si>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</si>
  <si>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</si>
  <si>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</si>
  <si>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</si>
  <si>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</si>
  <si>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</si>
  <si>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</si>
  <si>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</si>
  <si>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</si>
  <si>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</si>
  <si>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</si>
  <si>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</si>
  <si>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</si>
  <si>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</si>
  <si>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</si>
  <si>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</si>
  <si>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</si>
  <si>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</si>
  <si>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</si>
  <si>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</si>
  <si>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</si>
  <si>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</si>
  <si>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</si>
  <si>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</si>
  <si>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</si>
  <si>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</si>
  <si>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</si>
  <si>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</si>
  <si>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</si>
  <si>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</si>
  <si>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</si>
  <si>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</si>
  <si>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</si>
  <si>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</si>
  <si>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</si>
  <si>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</si>
  <si>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</si>
  <si>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</si>
  <si>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</si>
  <si>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</si>
  <si>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</si>
  <si>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</si>
  <si>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</si>
  <si>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</si>
  <si>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</si>
  <si>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</si>
  <si>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</si>
  <si>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</si>
  <si>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</si>
  <si>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</si>
  <si>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</si>
  <si>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</si>
  <si>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</si>
  <si>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</si>
  <si>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</si>
  <si>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</si>
  <si>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</si>
  <si>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</si>
  <si>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</si>
  <si>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</si>
  <si>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</si>
  <si>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</si>
  <si>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</si>
  <si>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</si>
  <si>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</si>
  <si>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</si>
  <si>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</si>
  <si>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</si>
  <si>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</si>
  <si>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</si>
  <si>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</si>
  <si>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</si>
  <si>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</si>
  <si>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</si>
  <si>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</si>
  <si>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</si>
  <si>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</si>
  <si>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</si>
  <si>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</si>
  <si>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</si>
  <si>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</si>
  <si>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</si>
  <si>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</si>
  <si>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</si>
  <si>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</si>
  <si>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</si>
  <si>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</si>
  <si>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</si>
  <si>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</si>
  <si>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</si>
  <si>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</si>
  <si>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</si>
  <si>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</si>
  <si>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</si>
  <si>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</si>
  <si>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</si>
  <si>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</si>
  <si>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</si>
  <si>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</si>
  <si>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</si>
  <si>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</si>
  <si>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</si>
  <si>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</si>
  <si>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</si>
  <si>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</si>
  <si>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</si>
  <si>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</si>
  <si>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</si>
  <si>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</si>
  <si>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</si>
  <si>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</si>
  <si>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</si>
  <si>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</si>
  <si>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</si>
  <si>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</si>
  <si>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</si>
  <si>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</si>
  <si>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</si>
  <si>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</si>
  <si>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</si>
  <si>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</si>
  <si>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</si>
  <si>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</si>
  <si>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</si>
  <si>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</si>
  <si>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</si>
  <si>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</si>
  <si>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</si>
  <si>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</si>
  <si>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</si>
  <si>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</si>
  <si>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</si>
  <si>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</si>
  <si>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</si>
  <si>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</si>
  <si>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</si>
  <si>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</si>
  <si>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</si>
  <si>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</si>
  <si>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</si>
  <si>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</si>
  <si>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</si>
  <si>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</si>
  <si>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</si>
  <si>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</si>
  <si>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</si>
  <si>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</si>
  <si>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</si>
  <si>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</si>
  <si>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</si>
  <si>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</si>
  <si>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</si>
  <si>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</si>
  <si>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</si>
  <si>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</si>
  <si>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</si>
  <si>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</si>
  <si>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</si>
  <si>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</si>
  <si>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</si>
  <si>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</si>
  <si>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</si>
  <si>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</si>
  <si>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</si>
  <si>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</si>
  <si>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</si>
  <si>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</si>
  <si>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</si>
  <si>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</si>
  <si>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</si>
  <si>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</si>
  <si>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</si>
  <si>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</si>
  <si>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</si>
  <si>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</si>
  <si>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</si>
  <si>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</si>
  <si>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</si>
  <si>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</si>
  <si>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</si>
  <si>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</si>
  <si>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</si>
  <si>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</si>
  <si>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</si>
  <si>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</si>
  <si>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</si>
  <si>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</si>
  <si>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</si>
  <si>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</si>
  <si>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</si>
  <si>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</si>
  <si>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</si>
  <si>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</si>
  <si>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</si>
  <si>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</si>
  <si>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</si>
  <si>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</si>
  <si>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</si>
  <si>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</si>
  <si>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</si>
  <si>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</si>
  <si>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</si>
  <si>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</si>
  <si>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</si>
  <si>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</si>
  <si>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</si>
  <si>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</si>
  <si>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</si>
  <si>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</si>
  <si>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</si>
  <si>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</si>
  <si>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</si>
  <si>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</si>
  <si>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</si>
  <si>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</si>
  <si>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</si>
  <si>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</si>
  <si>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</si>
  <si>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</si>
  <si>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</si>
  <si>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</si>
  <si>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</si>
  <si>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</si>
  <si>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</si>
  <si>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</si>
  <si>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</si>
  <si>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</si>
  <si>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</si>
  <si>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</si>
  <si>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</si>
  <si>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</si>
  <si>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</si>
  <si>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</si>
  <si>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</si>
  <si>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</si>
  <si>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</si>
  <si>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</si>
  <si>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</si>
  <si>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</si>
  <si>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</si>
  <si>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</si>
  <si>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</si>
  <si>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</si>
  <si>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</si>
  <si>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</si>
  <si>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</si>
  <si>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</si>
  <si>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</si>
  <si>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</si>
  <si>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</si>
  <si>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</si>
  <si>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</si>
  <si>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</si>
  <si>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</si>
  <si>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</si>
  <si>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</si>
  <si>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</si>
  <si>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</si>
  <si>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</si>
  <si>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</si>
  <si>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</si>
  <si>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</si>
  <si>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</si>
  <si>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</si>
  <si>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</si>
  <si>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</si>
  <si>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</si>
  <si>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</si>
  <si>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</si>
  <si>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</si>
  <si>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</si>
  <si>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</si>
  <si>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</si>
  <si>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</si>
  <si>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</si>
  <si>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</si>
  <si>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</si>
  <si>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</si>
  <si>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</si>
  <si>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</si>
  <si>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</si>
  <si>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</si>
  <si>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</si>
  <si>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</si>
  <si>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</si>
  <si>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</si>
  <si>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</si>
  <si>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</si>
  <si>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</si>
  <si>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</si>
  <si>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</si>
  <si>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</si>
  <si>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</si>
  <si>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</si>
  <si>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</si>
  <si>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</si>
  <si>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</si>
  <si>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</si>
  <si>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</si>
  <si>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</si>
  <si>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</si>
  <si>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</si>
  <si>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</si>
  <si>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</si>
  <si>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</si>
  <si>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</si>
  <si>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</si>
  <si>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</si>
  <si>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</si>
  <si>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</si>
  <si>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</si>
  <si>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</si>
  <si>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</si>
  <si>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</si>
  <si>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</si>
  <si>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</si>
  <si>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</si>
  <si>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</si>
  <si>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</si>
  <si>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</si>
  <si>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</si>
  <si>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</si>
  <si>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</si>
  <si>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</si>
  <si>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</si>
  <si>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</si>
  <si>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</si>
  <si>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</si>
  <si>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</si>
  <si>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</si>
  <si>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</si>
  <si>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</si>
  <si>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</si>
  <si>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</si>
  <si>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</si>
  <si>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</si>
  <si>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</si>
  <si>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</si>
  <si>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</si>
  <si>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</si>
  <si>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</si>
  <si>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</si>
  <si>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</si>
  <si>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</si>
  <si>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</si>
  <si>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</si>
  <si>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</si>
  <si>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</si>
  <si>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</si>
  <si>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</si>
  <si>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</si>
  <si>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</si>
  <si>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</si>
  <si>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</si>
  <si>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</si>
  <si>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</si>
  <si>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</si>
  <si>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</si>
  <si>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</si>
  <si>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</si>
  <si>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</si>
  <si>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</si>
  <si>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</si>
  <si>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</si>
  <si>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</si>
  <si>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</si>
  <si>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</si>
  <si>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</si>
  <si>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</si>
  <si>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</si>
  <si>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</si>
  <si>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</si>
  <si>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</si>
  <si>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</si>
  <si>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</si>
  <si>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</si>
  <si>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</si>
  <si>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</si>
  <si>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</si>
  <si>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</si>
  <si>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</si>
  <si>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</si>
  <si>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</si>
  <si>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</si>
  <si>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</si>
  <si>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</si>
  <si>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</si>
  <si>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</si>
  <si>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</si>
  <si>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</si>
  <si>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</si>
  <si>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</si>
  <si>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</si>
  <si>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</si>
  <si>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</si>
  <si>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</si>
  <si>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</si>
  <si>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</si>
  <si>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</si>
  <si>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</si>
  <si>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</si>
  <si>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</si>
  <si>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</si>
  <si>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</si>
  <si>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</si>
  <si>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</si>
  <si>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</si>
  <si>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</si>
  <si>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</si>
  <si>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</si>
  <si>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</si>
  <si>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</si>
  <si>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</si>
  <si>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</si>
  <si>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</si>
  <si>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</si>
  <si>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</si>
  <si>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</si>
  <si>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</si>
  <si>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</si>
  <si>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</si>
  <si>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</si>
  <si>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</si>
  <si>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</si>
  <si>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</si>
  <si>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</si>
  <si>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</si>
  <si>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</si>
  <si>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</si>
  <si>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</si>
  <si>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</si>
  <si>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</si>
  <si>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</si>
  <si>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</si>
  <si>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</si>
  <si>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</si>
  <si>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</si>
  <si>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</si>
  <si>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</si>
  <si>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</si>
  <si>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</si>
  <si>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</si>
  <si>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</si>
  <si>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</si>
  <si>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</si>
  <si>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</si>
  <si>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</si>
  <si>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</si>
  <si>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</si>
  <si>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</si>
  <si>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</si>
  <si>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</si>
  <si>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</si>
  <si>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</si>
  <si>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</si>
  <si>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</si>
  <si>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</si>
  <si>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</si>
  <si>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</si>
  <si>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</si>
  <si>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</si>
  <si>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</si>
  <si>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</si>
  <si>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</si>
  <si>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</si>
  <si>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</si>
  <si>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</si>
  <si>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</si>
  <si>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</si>
  <si>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</si>
  <si>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</si>
  <si>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</si>
  <si>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</si>
  <si>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</si>
  <si>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</si>
  <si>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</si>
  <si>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</si>
  <si>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</si>
  <si>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</si>
  <si>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</si>
  <si>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</si>
  <si>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</si>
  <si>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</si>
  <si>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</si>
  <si>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</si>
  <si>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</si>
  <si>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</si>
  <si>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</si>
  <si>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</si>
  <si>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</si>
  <si>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</si>
  <si>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</si>
  <si>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</si>
  <si>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</si>
  <si>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</si>
  <si>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</si>
  <si>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</si>
  <si>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</si>
  <si>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</si>
  <si>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</si>
  <si>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</si>
  <si>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</si>
  <si>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</si>
  <si>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</si>
  <si>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</si>
  <si>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</si>
  <si>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</si>
  <si>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</si>
  <si>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</si>
  <si>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</si>
  <si>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</si>
  <si>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</si>
  <si>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</si>
  <si>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</si>
  <si>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</si>
  <si>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</si>
  <si>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</si>
  <si>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</si>
  <si>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</si>
  <si>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</si>
  <si>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</si>
  <si>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</si>
  <si>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</si>
  <si>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</si>
  <si>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</si>
  <si>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</si>
  <si>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</si>
  <si>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</si>
  <si>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</si>
  <si>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</si>
  <si>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</si>
  <si>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</si>
  <si>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</si>
  <si>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</si>
  <si>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</si>
  <si>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</si>
  <si>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</si>
  <si>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</si>
  <si>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</si>
  <si>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</si>
  <si>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</si>
  <si>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</si>
  <si>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</si>
  <si>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</si>
  <si>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</si>
  <si>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</si>
  <si>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</si>
  <si>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</si>
  <si>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</si>
  <si>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</si>
  <si>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</si>
  <si>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</si>
  <si>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</si>
  <si>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</si>
  <si>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</si>
  <si>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</si>
  <si>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</si>
  <si>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</si>
  <si>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</si>
  <si>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</si>
  <si>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</si>
  <si>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</si>
  <si>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</si>
  <si>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</si>
  <si>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</si>
  <si>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</si>
  <si>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</si>
  <si>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</si>
  <si>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</si>
  <si>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</si>
  <si>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</si>
  <si>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</si>
  <si>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</si>
  <si>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</si>
  <si>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</si>
  <si>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</si>
  <si>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</si>
  <si>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</si>
  <si>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</si>
  <si>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</si>
  <si>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</si>
  <si>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</si>
  <si>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</si>
  <si>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</si>
  <si>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</si>
  <si>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</si>
  <si>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</si>
  <si>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</si>
  <si>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</si>
  <si>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</si>
  <si>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</si>
  <si>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</si>
  <si>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</si>
  <si>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</si>
  <si>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</si>
  <si>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</si>
  <si>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</si>
  <si>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</si>
  <si>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</si>
  <si>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</si>
  <si>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</si>
  <si>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</si>
  <si>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</si>
  <si>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</si>
  <si>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</si>
  <si>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</si>
  <si>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</si>
  <si>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</si>
  <si>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</si>
  <si>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</si>
  <si>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</si>
  <si>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</si>
  <si>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</si>
  <si>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</si>
  <si>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</si>
  <si>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</si>
  <si>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</si>
  <si>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</si>
  <si>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</si>
  <si>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</si>
  <si>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</si>
  <si>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</si>
  <si>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</si>
  <si>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</si>
  <si>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</si>
  <si>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</si>
  <si>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</si>
  <si>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</si>
  <si>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</si>
  <si>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</si>
  <si>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</si>
  <si>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</si>
  <si>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</si>
  <si>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</si>
  <si>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</si>
  <si>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</si>
  <si>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</si>
  <si>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</si>
  <si>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</si>
  <si>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</si>
  <si>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</si>
  <si>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</si>
  <si>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</si>
  <si>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</si>
  <si>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</si>
  <si>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</si>
  <si>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</si>
  <si>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</si>
  <si>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</si>
  <si>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</si>
  <si>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</si>
  <si>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</si>
  <si>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</si>
  <si>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</si>
  <si>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</si>
  <si>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</si>
  <si>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</si>
  <si>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</si>
  <si>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</si>
  <si>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</si>
  <si>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</si>
  <si>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</si>
  <si>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</si>
  <si>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</si>
  <si>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</si>
  <si>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</si>
  <si>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</si>
  <si>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</si>
  <si>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</si>
  <si>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</si>
  <si>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</si>
  <si>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</si>
  <si>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</si>
  <si>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</si>
  <si>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</si>
  <si>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</si>
  <si>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</si>
  <si>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</si>
  <si>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</si>
  <si>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</si>
  <si>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</si>
  <si>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</si>
  <si>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</si>
  <si>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</si>
  <si>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</si>
  <si>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</si>
  <si>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</si>
  <si>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</si>
  <si>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</si>
  <si>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</si>
  <si>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</si>
  <si>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</si>
  <si>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</si>
  <si>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</si>
  <si>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</si>
  <si>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</si>
  <si>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</si>
  <si>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</si>
  <si>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</si>
  <si>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</si>
  <si>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</si>
  <si>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</si>
  <si>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</si>
  <si>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</si>
  <si>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</si>
  <si>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</si>
  <si>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</si>
  <si>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</si>
  <si>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</si>
  <si>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</si>
  <si>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</si>
  <si>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</si>
  <si>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</si>
  <si>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</si>
  <si>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</si>
  <si>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</si>
  <si>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</si>
  <si>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</si>
  <si>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</si>
  <si>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</si>
  <si>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</si>
  <si>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</si>
  <si>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</si>
  <si>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</si>
  <si>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</si>
  <si>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</si>
  <si>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</si>
  <si>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</si>
  <si>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</si>
  <si>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</si>
  <si>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</si>
  <si>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</si>
  <si>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</si>
  <si>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</si>
  <si>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</si>
  <si>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</si>
  <si>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</si>
  <si>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</si>
  <si>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</si>
  <si>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</si>
  <si>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</si>
  <si>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</si>
  <si>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</si>
  <si>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</si>
  <si>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</si>
  <si>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</si>
  <si>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</si>
  <si>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</si>
  <si>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</si>
  <si>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</si>
  <si>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</si>
  <si>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</si>
  <si>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</si>
  <si>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</si>
  <si>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</si>
  <si>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</si>
  <si>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</si>
  <si>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</si>
  <si>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</si>
  <si>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</si>
  <si>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</si>
  <si>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</si>
  <si>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</si>
  <si>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</si>
  <si>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</si>
  <si>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</si>
  <si>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</si>
  <si>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</si>
  <si>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</si>
  <si>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</si>
  <si>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</si>
  <si>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</si>
  <si>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</si>
  <si>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</si>
  <si>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</si>
  <si>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</si>
  <si>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</si>
  <si>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</si>
  <si>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</si>
  <si>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</si>
  <si>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</si>
  <si>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</si>
  <si>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</si>
  <si>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</si>
  <si>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</si>
  <si>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</si>
  <si>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</si>
  <si>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</si>
  <si>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</si>
  <si>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</si>
  <si>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</si>
  <si>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</si>
  <si>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</si>
  <si>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</si>
  <si>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</si>
  <si>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</si>
  <si>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</si>
  <si>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</si>
  <si>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</si>
  <si>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</si>
  <si>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</si>
  <si>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</si>
  <si>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</si>
  <si>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</si>
  <si>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</si>
  <si>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</si>
  <si>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</si>
  <si>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</si>
  <si>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</si>
  <si>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</si>
  <si>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</si>
  <si>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</si>
  <si>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</si>
  <si>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</si>
  <si>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</si>
  <si>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</si>
  <si>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</si>
  <si>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</si>
  <si>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</si>
  <si>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</si>
  <si>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</si>
  <si>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</si>
  <si>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</si>
  <si>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</si>
  <si>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</si>
  <si>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</si>
  <si>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</si>
  <si>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</si>
  <si>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</si>
  <si>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</si>
  <si>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</si>
  <si>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</si>
  <si>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</si>
  <si>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</si>
  <si>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</si>
  <si>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</si>
  <si>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</si>
  <si>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</si>
  <si>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</si>
  <si>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</si>
  <si>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</si>
  <si>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</si>
  <si>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</si>
  <si>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</si>
  <si>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</si>
  <si>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</si>
  <si>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</si>
  <si>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</si>
  <si>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</si>
  <si>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</si>
  <si>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</si>
  <si>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</si>
  <si>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</si>
  <si>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</si>
  <si>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</si>
  <si>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</si>
  <si>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</si>
  <si>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</si>
  <si>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</si>
  <si>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</si>
  <si>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</si>
  <si>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</si>
  <si>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</si>
  <si>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</si>
  <si>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</si>
  <si>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</si>
  <si>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</si>
  <si>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</si>
  <si>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</si>
  <si>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</si>
  <si>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</si>
  <si>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</si>
  <si>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</si>
  <si>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</si>
  <si>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</si>
  <si>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</si>
  <si>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</si>
  <si>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</si>
  <si>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</si>
  <si>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</si>
  <si>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</si>
  <si>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</si>
  <si>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</si>
  <si>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</si>
  <si>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</si>
  <si>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</si>
  <si>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</si>
  <si>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</si>
  <si>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</si>
  <si>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</si>
  <si>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</si>
  <si>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</si>
  <si>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</si>
  <si>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</si>
  <si>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</si>
  <si>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</si>
  <si>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</si>
  <si>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</si>
  <si>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</si>
  <si>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</si>
  <si>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</si>
  <si>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</si>
  <si>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</si>
  <si>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</si>
  <si>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</si>
  <si>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</si>
  <si>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</si>
  <si>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</si>
  <si>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</si>
  <si>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</si>
  <si>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</si>
  <si>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</si>
  <si>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</si>
  <si>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</si>
  <si>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</si>
  <si>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</si>
  <si>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</si>
  <si>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</si>
  <si>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</si>
  <si>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</si>
  <si>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</si>
  <si>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</si>
  <si>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</si>
  <si>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</si>
  <si>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</si>
  <si>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</si>
  <si>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</si>
  <si>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</si>
  <si>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</si>
  <si>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</si>
  <si>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</si>
  <si>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</si>
  <si>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</si>
  <si>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</si>
  <si>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</si>
  <si>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</si>
  <si>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</si>
  <si>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</si>
  <si>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</si>
  <si>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</si>
  <si>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</si>
  <si>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</si>
  <si>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</si>
  <si>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</si>
  <si>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</si>
  <si>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</si>
  <si>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</si>
  <si>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</si>
  <si>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</si>
  <si>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</si>
  <si>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</si>
  <si>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</si>
  <si>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</si>
  <si>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</si>
  <si>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</si>
  <si>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</si>
  <si>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</si>
  <si>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</si>
  <si>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</si>
  <si>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</si>
  <si>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</si>
  <si>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</si>
  <si>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</si>
  <si>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</si>
  <si>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</si>
  <si>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</si>
  <si>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</si>
  <si>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</si>
  <si>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</si>
  <si>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</si>
  <si>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</si>
  <si>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</si>
  <si>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</si>
  <si>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</si>
  <si>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</si>
  <si>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</si>
  <si>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</si>
  <si>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</si>
  <si>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</si>
  <si>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</si>
  <si>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</si>
  <si>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</si>
  <si>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</si>
  <si>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</si>
  <si>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</si>
  <si>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</si>
  <si>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</si>
  <si>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</si>
  <si>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</si>
  <si>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</si>
  <si>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</si>
  <si>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</si>
  <si>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</si>
  <si>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</si>
  <si>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</si>
  <si>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</si>
  <si>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</si>
  <si>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</si>
  <si>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</si>
  <si>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</si>
  <si>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</si>
  <si>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</si>
  <si>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</si>
  <si>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</si>
  <si>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</si>
  <si>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</si>
  <si>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</si>
  <si>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</si>
  <si>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</si>
  <si>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</si>
  <si>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</si>
  <si>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</si>
  <si>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</si>
  <si>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</si>
  <si>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</si>
  <si>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</si>
  <si>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</si>
  <si>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</si>
  <si>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</si>
  <si>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</si>
  <si>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</si>
  <si>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</si>
  <si>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</si>
  <si>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</si>
  <si>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</si>
  <si>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</si>
  <si>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</si>
  <si>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</si>
  <si>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</si>
  <si>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</si>
  <si>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</si>
  <si>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</si>
  <si>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</si>
  <si>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</si>
  <si>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</si>
  <si>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</si>
  <si>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</si>
  <si>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</si>
  <si>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</si>
  <si>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</si>
  <si>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</si>
  <si>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</si>
  <si>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</si>
  <si>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</si>
  <si>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</si>
  <si>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</si>
  <si>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</si>
  <si>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</si>
  <si>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</si>
  <si>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</si>
  <si>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</si>
  <si>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</si>
  <si>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</si>
  <si>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</si>
  <si>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</si>
  <si>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</si>
  <si>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</si>
  <si>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</si>
  <si>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</si>
  <si>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</si>
  <si>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</si>
  <si>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</si>
  <si>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</si>
  <si>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</si>
  <si>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</si>
  <si>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</si>
  <si>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</si>
  <si>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</si>
  <si>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</si>
  <si>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</si>
  <si>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</si>
  <si>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</si>
  <si>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</si>
  <si>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</si>
  <si>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</si>
  <si>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</si>
  <si>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</si>
  <si>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</si>
  <si>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</si>
  <si>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</si>
  <si>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</si>
  <si>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</si>
  <si>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</si>
  <si>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</si>
  <si>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</si>
  <si>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</si>
  <si>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</si>
  <si>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</si>
  <si>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</si>
  <si>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</si>
  <si>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</si>
  <si>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</si>
  <si>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</si>
  <si>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</si>
  <si>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</si>
  <si>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</si>
  <si>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</si>
  <si>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</si>
  <si>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</si>
  <si>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</si>
  <si>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</si>
  <si>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</si>
  <si>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</si>
  <si>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</si>
  <si>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</si>
  <si>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</si>
  <si>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</si>
  <si>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</si>
  <si>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</si>
  <si>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</si>
  <si>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</si>
  <si>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</si>
  <si>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</si>
  <si>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</si>
  <si>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</si>
  <si>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</si>
  <si>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</si>
  <si>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</si>
  <si>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</si>
  <si>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</si>
  <si>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</si>
  <si>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</si>
  <si>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</si>
  <si>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</si>
  <si>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</si>
  <si>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</si>
  <si>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</si>
  <si>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</si>
  <si>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</si>
  <si>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</si>
  <si>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</si>
  <si>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</si>
  <si>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</si>
  <si>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</si>
  <si>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</si>
  <si>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</si>
  <si>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</si>
  <si>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</si>
  <si>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</si>
  <si>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</si>
  <si>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</si>
  <si>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</si>
  <si>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</si>
  <si>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</si>
  <si>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</si>
  <si>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</si>
  <si>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</si>
  <si>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</si>
  <si>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</si>
  <si>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</si>
  <si>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</si>
  <si>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</si>
  <si>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</si>
  <si>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</si>
  <si>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</si>
  <si>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</si>
  <si>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</si>
  <si>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</si>
  <si>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</si>
  <si>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</si>
  <si>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</si>
  <si>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</si>
  <si>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</si>
  <si>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</si>
  <si>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</si>
  <si>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</si>
  <si>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</si>
  <si>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</si>
  <si>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</si>
  <si>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</si>
  <si>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</si>
  <si>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</si>
  <si>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</si>
  <si>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</si>
  <si>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</si>
  <si>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</si>
  <si>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</si>
  <si>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</si>
  <si>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</si>
  <si>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</si>
  <si>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</si>
  <si>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</si>
  <si>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</si>
  <si>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</si>
  <si>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</si>
  <si>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</si>
  <si>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</si>
  <si>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</si>
  <si>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</si>
  <si>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</si>
  <si>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</si>
  <si>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</si>
  <si>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</si>
  <si>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</si>
  <si>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</si>
  <si>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</si>
  <si>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</si>
  <si>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</si>
  <si>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</si>
  <si>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</si>
  <si>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</si>
  <si>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</si>
  <si>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</si>
  <si>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</si>
  <si>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</si>
  <si>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</si>
  <si>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</si>
  <si>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</si>
  <si>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</si>
  <si>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</si>
  <si>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</si>
  <si>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</si>
  <si>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</si>
  <si>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</si>
  <si>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</si>
  <si>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</si>
  <si>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</si>
  <si>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</si>
  <si>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</si>
  <si>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</si>
  <si>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</si>
  <si>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</si>
  <si>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</si>
  <si>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</si>
  <si>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</si>
  <si>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</si>
  <si>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</si>
  <si>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</si>
  <si>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</si>
  <si>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</si>
  <si>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</si>
  <si>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</si>
  <si>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</si>
  <si>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</si>
  <si>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</si>
  <si>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</si>
  <si>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</si>
  <si>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</si>
  <si>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</si>
  <si>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</si>
  <si>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</si>
  <si>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</si>
  <si>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</si>
  <si>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</si>
  <si>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</si>
  <si>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</si>
  <si>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</si>
  <si>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</si>
  <si>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</si>
  <si>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</si>
  <si>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</si>
  <si>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</si>
  <si>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</si>
  <si>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</si>
  <si>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</si>
  <si>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</si>
  <si>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</si>
  <si>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</si>
  <si>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</si>
  <si>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</si>
  <si>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</si>
  <si>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</si>
  <si>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</si>
  <si>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</si>
  <si>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</si>
  <si>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</si>
  <si>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</si>
  <si>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</si>
  <si>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</si>
  <si>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</si>
  <si>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</si>
  <si>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</si>
  <si>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</si>
  <si>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</si>
  <si>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</si>
  <si>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</si>
  <si>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</si>
  <si>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</si>
  <si>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</si>
  <si>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</si>
  <si>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</si>
  <si>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</si>
  <si>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</si>
  <si>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</si>
  <si>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</si>
  <si>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</si>
  <si>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</si>
  <si>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</si>
  <si>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</si>
  <si>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</si>
  <si>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</si>
  <si>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</si>
  <si>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</si>
  <si>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</si>
  <si>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</si>
  <si>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</si>
  <si>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</si>
  <si>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</si>
  <si>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</si>
  <si>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</si>
  <si>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</si>
  <si>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</si>
  <si>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</si>
  <si>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</si>
  <si>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</si>
  <si>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</si>
  <si>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</si>
  <si>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</si>
  <si>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</si>
  <si>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</si>
  <si>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</si>
  <si>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</si>
  <si>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</si>
  <si>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</si>
  <si>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</si>
  <si>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</si>
  <si>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</si>
  <si>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</si>
  <si>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</si>
  <si>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</si>
  <si>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</si>
  <si>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</si>
  <si>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</si>
  <si>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</si>
  <si>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</si>
  <si>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</si>
  <si>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</si>
  <si>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</si>
  <si>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</si>
  <si>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</si>
  <si>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</si>
  <si>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</si>
  <si>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</si>
  <si>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</si>
  <si>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</si>
  <si>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</si>
  <si>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</si>
  <si>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</si>
  <si>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</si>
  <si>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</si>
  <si>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</si>
  <si>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</si>
  <si>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</si>
  <si>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</si>
  <si>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</si>
  <si>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</si>
  <si>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</si>
  <si>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</si>
  <si>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</si>
  <si>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</si>
  <si>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</si>
  <si>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</si>
  <si>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</si>
  <si>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</si>
  <si>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</si>
  <si>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</si>
  <si>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</si>
  <si>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</si>
  <si>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</si>
  <si>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</si>
  <si>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</si>
  <si>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</si>
  <si>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</si>
  <si>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</si>
  <si>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</si>
  <si>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</si>
  <si>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</si>
  <si>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</si>
  <si>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</si>
  <si>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</si>
  <si>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</si>
  <si>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</si>
  <si>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</si>
  <si>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</si>
  <si>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</si>
  <si>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</si>
  <si>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</si>
  <si>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</si>
  <si>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</si>
  <si>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</si>
  <si>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</si>
  <si>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</si>
  <si>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</si>
  <si>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</si>
  <si>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</si>
  <si>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</si>
  <si>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</si>
  <si>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</si>
  <si>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</si>
  <si>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</si>
  <si>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</si>
  <si>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</si>
  <si>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</si>
  <si>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</si>
  <si>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</si>
  <si>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</si>
  <si>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</si>
  <si>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</si>
  <si>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</si>
  <si>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</si>
  <si>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</si>
  <si>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</si>
  <si>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</si>
  <si>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</si>
  <si>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</si>
  <si>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</si>
  <si>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</si>
  <si>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</si>
  <si>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</si>
  <si>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</si>
  <si>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</si>
  <si>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</si>
  <si>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</si>
  <si>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</si>
  <si>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</si>
  <si>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</si>
  <si>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</si>
  <si>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</si>
  <si>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</si>
  <si>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</si>
  <si>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</si>
  <si>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</si>
  <si>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</si>
  <si>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</si>
  <si>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</si>
  <si>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</si>
  <si>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</si>
  <si>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</si>
  <si>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</si>
  <si>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</si>
  <si>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</si>
  <si>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</si>
  <si>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</si>
  <si>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</si>
  <si>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</si>
  <si>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</si>
  <si>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</si>
  <si>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</si>
  <si>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</si>
  <si>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</si>
  <si>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</si>
  <si>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</si>
  <si>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</si>
  <si>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</si>
  <si>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</si>
  <si>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</si>
  <si>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</si>
  <si>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</si>
  <si>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</si>
  <si>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</si>
  <si>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</si>
  <si>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</si>
  <si>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</si>
  <si>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</si>
  <si>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</si>
  <si>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</si>
  <si>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</si>
  <si>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</si>
  <si>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</si>
  <si>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</si>
  <si>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</si>
  <si>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</si>
  <si>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</si>
  <si>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</si>
  <si>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</si>
  <si>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</si>
  <si>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</si>
  <si>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</si>
  <si>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</si>
  <si>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</si>
  <si>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</si>
  <si>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</si>
  <si>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</si>
  <si>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</si>
  <si>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</si>
  <si>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</si>
  <si>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</si>
  <si>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</si>
  <si>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</si>
  <si>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</si>
  <si>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</si>
  <si>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</si>
  <si>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</si>
  <si>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</si>
  <si>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</si>
  <si>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</si>
  <si>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</si>
  <si>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</si>
  <si>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</si>
  <si>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</si>
  <si>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</si>
  <si>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</si>
  <si>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</si>
  <si>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</si>
  <si>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</si>
  <si>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</si>
  <si>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</si>
  <si>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</si>
  <si>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</si>
  <si>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</si>
  <si>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</si>
  <si>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</si>
  <si>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</si>
  <si>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</si>
  <si>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</si>
  <si>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</si>
  <si>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</si>
  <si>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</si>
  <si>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</si>
  <si>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</si>
  <si>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</si>
  <si>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</si>
  <si>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</si>
  <si>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</si>
  <si>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</si>
  <si>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</si>
  <si>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</si>
  <si>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</si>
  <si>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</si>
  <si>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</si>
  <si>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</si>
  <si>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</si>
  <si>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</si>
  <si>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</si>
  <si>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</si>
  <si>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</si>
  <si>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</si>
  <si>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</si>
  <si>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</si>
  <si>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</si>
  <si>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</si>
  <si>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</si>
  <si>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</si>
  <si>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</si>
  <si>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</si>
  <si>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</si>
  <si>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</si>
  <si>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</si>
  <si>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</si>
  <si>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</si>
  <si>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</si>
  <si>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</si>
  <si>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</si>
  <si>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</si>
  <si>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</si>
  <si>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</si>
  <si>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</si>
  <si>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</si>
  <si>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</si>
  <si>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</si>
  <si>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</si>
  <si>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</si>
  <si>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</si>
  <si>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</si>
  <si>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</si>
  <si>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</si>
  <si>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</si>
  <si>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</si>
  <si>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</si>
  <si>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</si>
  <si>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</si>
  <si>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</si>
  <si>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</si>
  <si>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</si>
  <si>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</si>
  <si>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</si>
  <si>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</si>
  <si>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</si>
  <si>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</si>
  <si>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</si>
  <si>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</si>
  <si>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</si>
  <si>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</si>
  <si>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</si>
  <si>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</si>
  <si>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</si>
  <si>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</si>
  <si>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</si>
  <si>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</si>
  <si>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</si>
  <si>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</si>
  <si>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</si>
  <si>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</si>
  <si>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</si>
  <si>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</si>
  <si>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</si>
  <si>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</si>
  <si>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</si>
  <si>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</si>
  <si>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</si>
  <si>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</si>
  <si>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</si>
  <si>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</si>
  <si>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</si>
  <si>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</si>
  <si>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</si>
  <si>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</si>
  <si>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</si>
  <si>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</si>
  <si>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</si>
  <si>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</si>
  <si>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</si>
  <si>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</si>
  <si>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</si>
  <si>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</si>
  <si>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</si>
  <si>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</si>
  <si>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</si>
  <si>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</si>
  <si>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</si>
  <si>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</si>
  <si>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</si>
  <si>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</si>
  <si>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</si>
  <si>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</si>
  <si>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</si>
  <si>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</si>
  <si>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</si>
  <si>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</si>
  <si>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</si>
  <si>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</si>
  <si>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</si>
  <si>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</si>
  <si>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</si>
  <si>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</si>
  <si>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</si>
  <si>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</si>
  <si>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</si>
  <si>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</si>
  <si>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</si>
  <si>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</si>
  <si>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</si>
  <si>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</si>
  <si>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</si>
  <si>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</si>
  <si>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</si>
  <si>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</si>
  <si>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</si>
  <si>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</si>
  <si>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</si>
  <si>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</si>
  <si>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</si>
  <si>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</si>
  <si>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</si>
  <si>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</si>
  <si>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</si>
  <si>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</si>
  <si>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</si>
  <si>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</si>
  <si>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</si>
  <si>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</si>
  <si>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</si>
  <si>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</si>
  <si>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</si>
  <si>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</si>
  <si>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</si>
  <si>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</si>
  <si>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</si>
  <si>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</si>
  <si>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</si>
  <si>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</si>
  <si>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</si>
  <si>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</si>
  <si>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</si>
  <si>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</si>
  <si>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</si>
  <si>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</si>
  <si>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</si>
  <si>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</si>
  <si>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</si>
  <si>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</si>
  <si>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</si>
  <si>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</si>
  <si>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</si>
  <si>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</si>
  <si>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</si>
  <si>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</si>
  <si>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</si>
  <si>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</si>
  <si>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</si>
  <si>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</si>
  <si>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</si>
  <si>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</si>
  <si>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</si>
  <si>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</si>
  <si>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</si>
  <si>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</si>
  <si>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</si>
  <si>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</si>
  <si>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</si>
  <si>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</si>
  <si>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</si>
  <si>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</si>
  <si>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</si>
  <si>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</si>
  <si>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</si>
  <si>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</si>
  <si>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</si>
  <si>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</si>
  <si>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</si>
  <si>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</si>
  <si>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</si>
  <si>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</si>
  <si>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</si>
  <si>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</si>
  <si>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</si>
  <si>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</si>
  <si>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</si>
  <si>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</si>
  <si>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</si>
  <si>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</si>
  <si>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</si>
  <si>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</si>
  <si>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</si>
  <si>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</si>
  <si>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</si>
  <si>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</si>
  <si>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</si>
  <si>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</si>
  <si>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</si>
  <si>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</si>
  <si>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</si>
  <si>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</si>
  <si>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</si>
  <si>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</si>
  <si>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</si>
  <si>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</si>
  <si>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</si>
  <si>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</si>
  <si>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</si>
  <si>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</si>
  <si>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</si>
  <si>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</si>
  <si>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</si>
  <si>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</si>
  <si>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</si>
  <si>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</si>
  <si>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</si>
  <si>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</si>
  <si>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</si>
  <si>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</si>
  <si>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</si>
  <si>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</si>
  <si>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</si>
  <si>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</si>
  <si>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</si>
  <si>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</si>
  <si>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</si>
  <si>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</si>
  <si>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</si>
  <si>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</si>
  <si>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</si>
  <si>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</si>
  <si>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</si>
  <si>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</si>
  <si>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</si>
  <si>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</si>
  <si>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</si>
  <si>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</si>
  <si>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</si>
  <si>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</si>
  <si>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</si>
  <si>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</si>
  <si>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</si>
  <si>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</si>
  <si>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</si>
  <si>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</si>
  <si>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</si>
  <si>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</si>
  <si>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</si>
  <si>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</si>
  <si>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</si>
  <si>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</si>
  <si>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</si>
  <si>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</si>
  <si>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</si>
  <si>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</si>
  <si>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</si>
  <si>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</si>
  <si>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</si>
  <si>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</si>
  <si>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</si>
  <si>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</si>
  <si>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</si>
  <si>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</si>
  <si>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</si>
  <si>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</si>
  <si>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</si>
  <si>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</si>
  <si>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</si>
  <si>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</si>
  <si>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</si>
  <si>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</si>
  <si>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</si>
  <si>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</si>
  <si>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</si>
  <si>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</si>
  <si>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</si>
  <si>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</si>
  <si>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</si>
  <si>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</si>
  <si>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</si>
  <si>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</si>
  <si>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</si>
  <si>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</si>
  <si>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</si>
  <si>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</si>
  <si>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</si>
  <si>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</si>
  <si>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</si>
  <si>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</si>
  <si>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</si>
  <si>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</si>
  <si>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</si>
  <si>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</si>
  <si>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</si>
  <si>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</si>
  <si>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</si>
  <si>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</si>
  <si>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</si>
  <si>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</si>
  <si>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</si>
  <si>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</si>
  <si>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</si>
  <si>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</si>
  <si>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</si>
  <si>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</si>
  <si>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</si>
  <si>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</si>
  <si>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</si>
  <si>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</si>
  <si>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</si>
  <si>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</si>
  <si>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</si>
  <si>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</si>
  <si>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</si>
  <si>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</si>
  <si>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</si>
  <si>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</si>
  <si>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</si>
  <si>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</si>
  <si>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</si>
  <si>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</si>
  <si>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</si>
  <si>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</si>
  <si>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</si>
  <si>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</si>
  <si>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</si>
  <si>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</si>
  <si>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</si>
  <si>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</si>
  <si>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</si>
  <si>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</si>
  <si>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</si>
  <si>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</si>
  <si>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</si>
  <si>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</si>
  <si>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</si>
  <si>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</si>
  <si>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</si>
  <si>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</si>
  <si>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</si>
  <si>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</si>
  <si>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</si>
  <si>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</si>
  <si>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</si>
  <si>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</si>
  <si>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</si>
  <si>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</si>
  <si>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</si>
  <si>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</si>
  <si>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</si>
  <si>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</si>
  <si>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</si>
  <si>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</si>
  <si>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</si>
  <si>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</si>
  <si>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</si>
  <si>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</si>
  <si>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</si>
  <si>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</si>
  <si>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</si>
  <si>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</si>
  <si>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</si>
  <si>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</si>
  <si>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</si>
  <si>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</si>
  <si>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</si>
  <si>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</si>
  <si>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</si>
  <si>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</si>
  <si>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</si>
  <si>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</si>
  <si>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</si>
  <si>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</si>
  <si>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</si>
  <si>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</si>
  <si>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</si>
  <si>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</si>
  <si>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</si>
  <si>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</si>
  <si>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</si>
  <si>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</si>
  <si>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</si>
  <si>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</si>
  <si>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</si>
  <si>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</si>
  <si>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</si>
  <si>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</si>
  <si>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</si>
  <si>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</si>
  <si>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</si>
  <si>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</si>
  <si>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</si>
  <si>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</si>
  <si>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</si>
  <si>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</si>
  <si>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</si>
  <si>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</si>
  <si>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</si>
  <si>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</si>
  <si>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</si>
  <si>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</si>
  <si>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</si>
  <si>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</si>
  <si>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</si>
  <si>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</si>
  <si>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</si>
  <si>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</si>
  <si>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</si>
  <si>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</si>
  <si>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</si>
  <si>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</si>
  <si>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</si>
  <si>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</si>
  <si>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</si>
  <si>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</si>
  <si>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</si>
  <si>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</si>
  <si>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</si>
  <si>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</si>
  <si>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</si>
  <si>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</si>
  <si>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</si>
  <si>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</si>
  <si>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</si>
  <si>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</si>
  <si>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</si>
  <si>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</si>
  <si>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</si>
  <si>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</si>
  <si>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</si>
  <si>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</si>
  <si>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</si>
  <si>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</si>
  <si>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</si>
  <si>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</si>
  <si>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</si>
  <si>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</si>
  <si>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</si>
  <si>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</si>
  <si>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</si>
  <si>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</si>
  <si>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</si>
  <si>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</si>
  <si>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</si>
  <si>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</si>
  <si>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</si>
  <si>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</si>
  <si>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</si>
  <si>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</si>
  <si>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</si>
  <si>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</si>
  <si>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</si>
  <si>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</si>
  <si>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</si>
  <si>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</si>
  <si>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</si>
  <si>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</si>
  <si>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</si>
  <si>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</si>
  <si>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</si>
  <si>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</si>
  <si>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</si>
  <si>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</si>
  <si>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</si>
  <si>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</si>
  <si>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</si>
  <si>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</si>
  <si>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</si>
  <si>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</si>
  <si>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</si>
  <si>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</si>
  <si>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</si>
  <si>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</si>
  <si>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</si>
  <si>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</si>
  <si>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</si>
  <si>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</si>
  <si>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</si>
  <si>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</si>
  <si>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</si>
  <si>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</si>
  <si>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</si>
  <si>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</si>
  <si>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</si>
  <si>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</si>
  <si>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</si>
  <si>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</si>
  <si>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</si>
  <si>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</si>
  <si>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</si>
  <si>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</si>
  <si>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</si>
  <si>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</si>
  <si>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</si>
  <si>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</si>
  <si>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</si>
  <si>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</si>
  <si>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</si>
  <si>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</si>
  <si>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</si>
  <si>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</si>
  <si>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</si>
  <si>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</si>
  <si>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</si>
  <si>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</si>
  <si>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</si>
  <si>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</si>
  <si>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</si>
  <si>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</si>
  <si>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</si>
  <si>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</si>
  <si>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</si>
  <si>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</si>
  <si>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</si>
  <si>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</si>
  <si>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</si>
  <si>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</si>
  <si>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</si>
  <si>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</si>
  <si>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</si>
  <si>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</si>
  <si>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</si>
  <si>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</si>
  <si>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</si>
  <si>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</si>
  <si>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</si>
  <si>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</si>
  <si>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</si>
  <si>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</si>
  <si>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</si>
  <si>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</si>
  <si>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</si>
  <si>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</si>
  <si>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</si>
  <si>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</si>
  <si>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</si>
  <si>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</si>
  <si>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</si>
  <si>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</si>
  <si>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</si>
  <si>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</si>
  <si>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</si>
  <si>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</si>
  <si>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</si>
  <si>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</si>
  <si>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</si>
  <si>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</si>
  <si>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</si>
  <si>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</si>
  <si>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</si>
  <si>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</si>
  <si>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</si>
  <si>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</si>
  <si>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</si>
  <si>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</si>
  <si>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</si>
  <si>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</si>
  <si>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</si>
  <si>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</si>
  <si>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</si>
  <si>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</si>
  <si>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</si>
  <si>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</si>
  <si>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</si>
  <si>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</si>
  <si>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</si>
  <si>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</si>
  <si>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</si>
  <si>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</si>
  <si>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</si>
  <si>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</si>
  <si>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</si>
  <si>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</si>
  <si>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</si>
  <si>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</si>
  <si>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</si>
  <si>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</si>
  <si>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</si>
  <si>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</si>
  <si>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</si>
  <si>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</si>
  <si>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</si>
  <si>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</si>
  <si>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</si>
  <si>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</si>
  <si>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</si>
  <si>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</si>
  <si>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</si>
  <si>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</si>
  <si>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</si>
  <si>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</si>
  <si>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</si>
  <si>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</si>
  <si>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</si>
  <si>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</si>
  <si>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</si>
  <si>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</si>
  <si>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</si>
  <si>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</si>
  <si>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</si>
  <si>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</si>
  <si>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</si>
  <si>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</si>
  <si>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</si>
  <si>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</si>
  <si>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</si>
  <si>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</si>
  <si>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</si>
  <si>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</si>
  <si>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</si>
  <si>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</si>
  <si>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</si>
  <si>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</si>
  <si>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</si>
  <si>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</si>
  <si>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</si>
  <si>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</si>
  <si>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</si>
  <si>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</si>
  <si>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</si>
  <si>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</si>
  <si>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</si>
  <si>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</si>
  <si>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</si>
  <si>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</si>
  <si>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</si>
  <si>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</si>
  <si>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</si>
  <si>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</si>
  <si>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</si>
  <si>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</si>
  <si>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</si>
  <si>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</si>
  <si>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</si>
  <si>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</si>
  <si>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</si>
  <si>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</si>
  <si>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</si>
  <si>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</si>
  <si>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</si>
  <si>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</si>
  <si>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</si>
  <si>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</si>
  <si>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</si>
  <si>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</si>
  <si>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</si>
  <si>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</si>
  <si>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</si>
  <si>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</si>
  <si>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</si>
  <si>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</si>
  <si>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</si>
  <si>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</si>
  <si>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</si>
  <si>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</si>
  <si>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</si>
  <si>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</si>
  <si>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</si>
  <si>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</si>
  <si>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</si>
  <si>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</si>
  <si>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</si>
  <si>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</si>
  <si>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</si>
  <si>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</si>
  <si>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</si>
  <si>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</si>
  <si>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</si>
  <si>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</si>
  <si>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</si>
  <si>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</si>
  <si>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</si>
  <si>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</si>
  <si>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</si>
  <si>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</si>
  <si>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</si>
  <si>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</si>
  <si>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</si>
  <si>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</si>
  <si>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</si>
  <si>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</si>
  <si>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</si>
  <si>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</si>
  <si>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</si>
  <si>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</si>
  <si>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</si>
  <si>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</si>
  <si>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</si>
  <si>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</si>
  <si>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</si>
  <si>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</si>
  <si>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</si>
  <si>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</si>
  <si>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</si>
  <si>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</si>
  <si>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</si>
  <si>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</si>
  <si>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</si>
  <si>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</si>
  <si>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</si>
  <si>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</si>
  <si>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</si>
  <si>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</si>
  <si>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</si>
  <si>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</si>
  <si>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</si>
  <si>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</si>
  <si>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</si>
  <si>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</si>
  <si>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</si>
  <si>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</si>
  <si>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</si>
  <si>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</si>
  <si>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</si>
  <si>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</si>
  <si>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</si>
  <si>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</si>
  <si>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</si>
  <si>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</si>
  <si>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</si>
  <si>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</si>
  <si>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</si>
  <si>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</si>
  <si>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</si>
  <si>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</si>
  <si>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</si>
  <si>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</si>
  <si>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</si>
  <si>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</si>
  <si>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</si>
  <si>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</si>
  <si>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</si>
  <si>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</si>
  <si>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</si>
  <si>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</si>
  <si>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</si>
  <si>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</si>
  <si>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</si>
  <si>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</si>
  <si>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</si>
  <si>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</si>
  <si>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</si>
  <si>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</si>
  <si>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</si>
  <si>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</si>
  <si>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</si>
  <si>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</si>
  <si>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</si>
  <si>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</si>
  <si>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</si>
  <si>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</si>
  <si>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</si>
  <si>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</si>
  <si>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</si>
  <si>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</si>
  <si>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</si>
  <si>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</si>
  <si>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</si>
  <si>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</si>
  <si>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</si>
  <si>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</si>
  <si>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</si>
  <si>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</si>
  <si>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</si>
  <si>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</si>
  <si>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</si>
  <si>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</si>
  <si>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</si>
  <si>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</si>
  <si>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</si>
  <si>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</si>
  <si>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</si>
  <si>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</si>
  <si>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</si>
  <si>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</si>
  <si>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</si>
  <si>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</si>
  <si>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</si>
  <si>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</si>
  <si>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</si>
  <si>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</si>
  <si>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</si>
  <si>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</si>
  <si>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</si>
  <si>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</si>
  <si>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</si>
  <si>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</si>
  <si>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</si>
  <si>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</si>
  <si>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</si>
  <si>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</si>
  <si>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</si>
  <si>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</si>
  <si>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</si>
  <si>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</si>
  <si>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</si>
  <si>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</si>
  <si>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</si>
  <si>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</si>
  <si>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</si>
  <si>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</si>
  <si>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</si>
  <si>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</si>
  <si>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</si>
  <si>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</si>
  <si>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</si>
  <si>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</si>
  <si>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</si>
  <si>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</si>
  <si>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</si>
  <si>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</si>
  <si>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</si>
  <si>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</si>
  <si>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</si>
  <si>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</si>
  <si>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</si>
  <si>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</si>
  <si>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</si>
  <si>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</si>
  <si>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</si>
  <si>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</si>
  <si>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</si>
  <si>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</si>
  <si>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</si>
  <si>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</si>
  <si>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</si>
  <si>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</si>
  <si>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</si>
  <si>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</si>
  <si>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</si>
  <si>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</si>
  <si>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</si>
  <si>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</si>
  <si>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</si>
  <si>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</si>
  <si>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</si>
  <si>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</si>
  <si>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</si>
  <si>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</si>
  <si>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</si>
  <si>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</si>
  <si>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</si>
  <si>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</si>
  <si>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</si>
  <si>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</si>
  <si>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</si>
  <si>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</si>
  <si>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</si>
  <si>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</si>
  <si>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</si>
  <si>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</si>
  <si>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</si>
  <si>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</si>
  <si>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</si>
  <si>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</si>
  <si>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</si>
  <si>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</si>
  <si>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</si>
  <si>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</si>
  <si>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</si>
  <si>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</si>
  <si>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</si>
  <si>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</si>
  <si>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</si>
  <si>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</si>
  <si>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</si>
  <si>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</si>
  <si>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</si>
  <si>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</si>
  <si>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</si>
  <si>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</si>
  <si>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</si>
  <si>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</si>
  <si>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</si>
  <si>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</si>
  <si>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</si>
  <si>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</si>
  <si>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</si>
  <si>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</si>
  <si>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</si>
  <si>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</si>
  <si>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</si>
  <si>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</si>
  <si>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</si>
  <si>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</si>
  <si>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</si>
  <si>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</si>
  <si>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</si>
  <si>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</si>
  <si>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</si>
  <si>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</si>
  <si>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</si>
  <si>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</si>
  <si>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</si>
  <si>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</si>
  <si>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</si>
  <si>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</si>
  <si>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</si>
  <si>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</si>
  <si>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</si>
  <si>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</si>
  <si>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</si>
  <si>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</si>
  <si>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</si>
  <si>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</si>
  <si>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</si>
  <si>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</si>
  <si>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</si>
  <si>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</si>
  <si>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</si>
  <si>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</si>
  <si>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</si>
  <si>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</si>
  <si>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</si>
  <si>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</si>
  <si>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</si>
  <si>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</si>
  <si>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</si>
  <si>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</si>
  <si>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</si>
  <si>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</si>
  <si>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</si>
  <si>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</si>
  <si>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</si>
  <si>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</si>
  <si>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</si>
  <si>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</si>
  <si>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</si>
  <si>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</si>
  <si>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</si>
  <si>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</si>
  <si>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</si>
  <si>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</si>
  <si>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</si>
  <si>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</si>
  <si>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</si>
  <si>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</si>
  <si>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</si>
  <si>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</si>
  <si>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</si>
  <si>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</si>
  <si>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</si>
  <si>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</si>
  <si>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</si>
  <si>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</si>
  <si>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</si>
  <si>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</si>
  <si>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</si>
  <si>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</si>
  <si>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</si>
  <si>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</si>
  <si>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</si>
  <si>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</si>
  <si>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</si>
  <si>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</si>
  <si>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</si>
  <si>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</si>
  <si>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</si>
  <si>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</si>
  <si>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</si>
  <si>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</si>
  <si>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</si>
  <si>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</si>
  <si>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</si>
  <si>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</si>
  <si>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</si>
  <si>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</si>
  <si>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</si>
  <si>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</si>
  <si>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</si>
  <si>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</si>
  <si>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</si>
  <si>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</si>
  <si>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</si>
  <si>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</si>
  <si>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</si>
  <si>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</si>
  <si>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</si>
  <si>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</si>
  <si>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</si>
  <si>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</si>
  <si>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</si>
  <si>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</si>
  <si>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</si>
  <si>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</si>
  <si>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</si>
  <si>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</si>
  <si>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</si>
  <si>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</si>
  <si>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</si>
  <si>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</si>
  <si>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</si>
  <si>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</si>
  <si>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</si>
  <si>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</si>
  <si>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</si>
  <si>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</si>
  <si>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</si>
  <si>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</si>
  <si>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</si>
  <si>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</si>
  <si>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</si>
  <si>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</si>
  <si>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</si>
  <si>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</si>
  <si>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</si>
  <si>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</si>
  <si>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</si>
  <si>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</si>
  <si>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</si>
  <si>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</si>
  <si>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</si>
  <si>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</si>
  <si>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</si>
  <si>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</si>
  <si>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</si>
  <si>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</si>
  <si>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</si>
  <si>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</si>
  <si>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</si>
  <si>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</si>
  <si>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</si>
  <si>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</si>
  <si>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</si>
  <si>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</si>
  <si>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</si>
  <si>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</si>
  <si>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</si>
  <si>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</si>
  <si>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</si>
  <si>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</si>
  <si>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</si>
  <si>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</si>
  <si>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</si>
  <si>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</si>
  <si>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</si>
  <si>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</si>
  <si>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</si>
  <si>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</si>
  <si>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</si>
  <si>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</si>
  <si>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</si>
  <si>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</si>
  <si>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</si>
  <si>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</si>
  <si>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</si>
  <si>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</si>
  <si>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</si>
  <si>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</si>
  <si>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</si>
  <si>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</si>
  <si>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</si>
  <si>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</si>
  <si>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</si>
  <si>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</si>
  <si>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</si>
  <si>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</si>
  <si>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</si>
  <si>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</si>
  <si>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</si>
  <si>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</si>
  <si>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</si>
  <si>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</si>
  <si>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</si>
  <si>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</si>
  <si>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</si>
  <si>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</si>
  <si>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</si>
  <si>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</si>
  <si>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</si>
  <si>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</si>
  <si>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</si>
  <si>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</si>
  <si>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</si>
  <si>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</si>
  <si>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</si>
  <si>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</si>
  <si>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</si>
  <si>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</si>
  <si>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</si>
  <si>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</si>
  <si>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</si>
  <si>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</si>
  <si>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</si>
  <si>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</si>
  <si>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</si>
  <si>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</si>
  <si>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</si>
  <si>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</si>
  <si>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</si>
  <si>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</si>
  <si>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</si>
  <si>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</si>
  <si>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</si>
  <si>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</si>
  <si>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</si>
  <si>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</si>
  <si>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</si>
  <si>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</si>
  <si>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</si>
  <si>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</si>
  <si>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</si>
  <si>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</si>
  <si>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</si>
  <si>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</si>
  <si>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</si>
  <si>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</si>
  <si>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</si>
  <si>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</si>
  <si>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</si>
  <si>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</si>
  <si>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</si>
  <si>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</si>
  <si>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</si>
  <si>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</si>
  <si>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</si>
  <si>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</si>
  <si>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</si>
  <si>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</si>
  <si>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</si>
  <si>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</si>
  <si>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</si>
  <si>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</si>
  <si>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</si>
  <si>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</si>
  <si>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</si>
  <si>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</si>
  <si>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</si>
  <si>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</si>
  <si>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</si>
  <si>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</si>
  <si>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</si>
  <si>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</si>
  <si>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</si>
  <si>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</si>
  <si>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</si>
  <si>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</si>
  <si>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</si>
  <si>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</si>
  <si>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</si>
  <si>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</si>
  <si>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</si>
  <si>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</si>
  <si>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</si>
  <si>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</si>
  <si>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</si>
  <si>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</si>
  <si>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</si>
  <si>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</si>
  <si>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</si>
  <si>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</si>
  <si>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</si>
  <si>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</si>
  <si>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</si>
  <si>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</si>
  <si>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</si>
  <si>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</si>
  <si>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</si>
  <si>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</si>
  <si>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</si>
  <si>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</si>
  <si>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</si>
  <si>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</si>
  <si>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</si>
  <si>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</si>
  <si>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</si>
  <si>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</si>
  <si>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</si>
  <si>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</si>
  <si>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</si>
  <si>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</si>
  <si>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</si>
  <si>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</si>
  <si>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</si>
  <si>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</si>
  <si>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</si>
  <si>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</si>
  <si>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</si>
  <si>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</si>
  <si>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</si>
  <si>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</si>
  <si>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</si>
  <si>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</si>
  <si>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</si>
  <si>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</si>
  <si>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</si>
  <si>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</si>
  <si>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</si>
  <si>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</si>
  <si>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</si>
  <si>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</si>
  <si>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</si>
  <si>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</si>
  <si>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</si>
  <si>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</si>
  <si>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</si>
  <si>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</si>
  <si>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</si>
  <si>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</si>
  <si>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</si>
  <si>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</si>
  <si>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</si>
  <si>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</si>
  <si>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</si>
  <si>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</si>
  <si>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</si>
  <si>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</si>
  <si>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</si>
  <si>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</si>
  <si>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</si>
  <si>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</si>
  <si>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</si>
  <si>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</si>
  <si>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</si>
  <si>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</si>
  <si>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</si>
  <si>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</si>
  <si>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</si>
  <si>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</si>
  <si>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</si>
  <si>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</si>
  <si>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</si>
  <si>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</si>
  <si>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</si>
  <si>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</si>
  <si>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</si>
  <si>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</si>
  <si>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</si>
  <si>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</si>
  <si>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</si>
  <si>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</si>
  <si>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</si>
  <si>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</si>
  <si>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</si>
  <si>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</si>
  <si>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</si>
  <si>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</si>
  <si>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</si>
  <si>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</si>
  <si>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</si>
  <si>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</si>
  <si>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</si>
  <si>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</si>
  <si>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</si>
  <si>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</si>
  <si>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</si>
  <si>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</si>
  <si>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</si>
  <si>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</si>
  <si>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</si>
  <si>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</si>
  <si>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</si>
  <si>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</si>
  <si>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</si>
  <si>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</si>
  <si>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</si>
  <si>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</si>
  <si>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</si>
  <si>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</si>
  <si>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</si>
  <si>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</si>
  <si>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</si>
  <si>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</si>
  <si>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</si>
  <si>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</si>
  <si>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</si>
  <si>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</si>
  <si>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</si>
  <si>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</si>
  <si>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</si>
  <si>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</si>
  <si>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</si>
  <si>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</si>
  <si>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</si>
  <si>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</si>
  <si>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</si>
  <si>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</si>
  <si>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</si>
  <si>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</si>
  <si>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</si>
  <si>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</si>
  <si>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</si>
  <si>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</si>
  <si>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</si>
  <si>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</si>
  <si>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</si>
  <si>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</si>
  <si>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</si>
  <si>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</si>
  <si>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</si>
  <si>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</si>
  <si>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</si>
  <si>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</si>
  <si>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</si>
  <si>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</si>
  <si>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</si>
  <si>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</si>
  <si>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</si>
  <si>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</si>
  <si>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</si>
  <si>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</si>
  <si>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</si>
  <si>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</si>
  <si>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</si>
  <si>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</si>
  <si>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</si>
  <si>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</si>
  <si>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</si>
  <si>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</si>
  <si>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</si>
  <si>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</si>
  <si>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</si>
  <si>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</si>
  <si>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</si>
  <si>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</si>
  <si>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</si>
  <si>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</si>
  <si>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</si>
  <si>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</si>
  <si>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</si>
  <si>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</si>
  <si>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</si>
  <si>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</si>
  <si>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</si>
  <si>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</si>
  <si>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</si>
  <si>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</si>
  <si>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</si>
  <si>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</si>
  <si>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</si>
  <si>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</si>
  <si>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</si>
  <si>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</si>
  <si>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</si>
  <si>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</si>
  <si>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</si>
  <si>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</si>
  <si>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</si>
  <si>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</si>
  <si>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</si>
  <si>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</si>
  <si>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</si>
  <si>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</si>
  <si>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</si>
  <si>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</si>
  <si>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</si>
  <si>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</si>
  <si>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</si>
  <si>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</si>
  <si>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</si>
  <si>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</si>
  <si>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</si>
  <si>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</si>
  <si>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</si>
  <si>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</si>
  <si>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</si>
  <si>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</si>
  <si>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</si>
  <si>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</si>
  <si>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</si>
  <si>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</si>
  <si>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</si>
  <si>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</si>
  <si>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</si>
  <si>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</si>
  <si>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</si>
  <si>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</si>
  <si>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</si>
  <si>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</si>
  <si>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</si>
  <si>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</si>
  <si>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</si>
  <si>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</si>
  <si>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</si>
  <si>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</si>
  <si>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</si>
  <si>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</si>
  <si>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</si>
  <si>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</si>
  <si>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</si>
  <si>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</si>
  <si>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</si>
  <si>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</si>
  <si>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</si>
  <si>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</si>
  <si>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</si>
  <si>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</si>
  <si>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</si>
  <si>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</si>
  <si>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</si>
  <si>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</si>
  <si>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</si>
  <si>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</si>
  <si>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</si>
  <si>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</si>
  <si>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</si>
  <si>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</si>
  <si>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</si>
  <si>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</si>
  <si>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</si>
  <si>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</si>
  <si>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</si>
  <si>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</si>
  <si>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</si>
  <si>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</si>
  <si>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</si>
  <si>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</si>
  <si>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</si>
  <si>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</si>
  <si>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</si>
  <si>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</si>
  <si>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</si>
  <si>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</si>
  <si>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</si>
  <si>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</si>
  <si>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</si>
  <si>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</si>
  <si>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</si>
  <si>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</si>
  <si>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</si>
  <si>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</si>
  <si>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</si>
  <si>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</si>
  <si>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</si>
  <si>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</si>
  <si>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</si>
  <si>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</si>
  <si>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</si>
  <si>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</si>
  <si>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</si>
  <si>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</si>
  <si>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</si>
  <si>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</si>
  <si>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</si>
  <si>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</si>
  <si>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</si>
  <si>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</si>
  <si>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</si>
  <si>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</si>
  <si>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</si>
  <si>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</si>
  <si>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</si>
  <si>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</si>
  <si>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</si>
  <si>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</si>
  <si>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</si>
  <si>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</si>
  <si>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</si>
  <si>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</si>
  <si>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</si>
  <si>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</si>
  <si>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</si>
  <si>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</si>
  <si>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</si>
  <si>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</si>
  <si>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</si>
  <si>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</si>
  <si>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</si>
  <si>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</si>
  <si>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</si>
  <si>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</si>
  <si>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</si>
  <si>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</si>
  <si>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</si>
  <si>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</si>
  <si>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</si>
  <si>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</si>
  <si>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</si>
  <si>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</si>
  <si>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</si>
  <si>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</si>
  <si>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</si>
  <si>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</si>
  <si>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</si>
  <si>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</si>
  <si>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</si>
  <si>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</si>
  <si>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</si>
  <si>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</si>
  <si>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</si>
  <si>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</si>
  <si>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</si>
  <si>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</si>
  <si>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</si>
  <si>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</si>
  <si>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</si>
  <si>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</si>
  <si>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</si>
  <si>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</si>
  <si>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</si>
  <si>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</si>
  <si>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</si>
  <si>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</si>
  <si>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</si>
  <si>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</si>
  <si>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</si>
  <si>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</si>
  <si>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</si>
  <si>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</si>
  <si>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</si>
  <si>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</si>
  <si>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</si>
  <si>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</si>
  <si>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</si>
  <si>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</si>
  <si>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</si>
  <si>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</si>
  <si>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</si>
  <si>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</si>
  <si>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</si>
  <si>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</si>
  <si>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</si>
  <si>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</si>
  <si>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</si>
  <si>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</si>
  <si>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</si>
  <si>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</si>
  <si>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</si>
  <si>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</si>
  <si>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</si>
  <si>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</si>
  <si>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</si>
  <si>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</si>
  <si>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</si>
  <si>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</si>
  <si>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</si>
  <si>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</si>
  <si>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</si>
  <si>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</si>
  <si>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</si>
  <si>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</si>
  <si>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</si>
  <si>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</si>
  <si>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</si>
  <si>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</si>
  <si>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</si>
  <si>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</si>
  <si>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</si>
  <si>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</si>
  <si>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</si>
  <si>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</si>
  <si>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</si>
  <si>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</si>
  <si>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</si>
  <si>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</si>
  <si>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</si>
  <si>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</si>
  <si>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</si>
  <si>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</si>
  <si>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</si>
  <si>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</si>
  <si>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</si>
  <si>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</si>
  <si>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</si>
  <si>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</si>
  <si>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</si>
  <si>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</si>
  <si>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</si>
  <si>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</si>
  <si>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</si>
  <si>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</si>
  <si>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</si>
  <si>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</si>
  <si>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</si>
  <si>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</si>
  <si>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</si>
  <si>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</si>
  <si>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</si>
  <si>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</si>
  <si>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</si>
  <si>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</si>
  <si>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</si>
  <si>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</si>
  <si>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</si>
  <si>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</si>
  <si>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</si>
  <si>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</si>
  <si>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</si>
  <si>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</si>
  <si>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</si>
  <si>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</si>
  <si>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</si>
  <si>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</si>
  <si>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</si>
  <si>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</si>
  <si>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</si>
  <si>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</si>
  <si>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</si>
  <si>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</si>
  <si>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</si>
  <si>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</si>
  <si>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</si>
  <si>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</si>
  <si>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</si>
  <si>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</si>
  <si>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</si>
  <si>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</si>
  <si>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</si>
  <si>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</si>
  <si>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</si>
  <si>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</si>
  <si>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</si>
  <si>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</si>
  <si>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</si>
  <si>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</si>
  <si>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</si>
  <si>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</si>
  <si>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</si>
  <si>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</si>
  <si>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</si>
  <si>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</si>
  <si>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</si>
  <si>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</si>
  <si>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</si>
  <si>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</si>
  <si>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</si>
  <si>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</si>
  <si>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</si>
  <si>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</si>
  <si>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</si>
  <si>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</si>
  <si>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</si>
  <si>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</si>
  <si>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</si>
  <si>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</si>
  <si>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</si>
  <si>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</si>
  <si>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</si>
  <si>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</si>
  <si>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</si>
  <si>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</si>
  <si>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</si>
  <si>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</si>
  <si>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</si>
  <si>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</si>
  <si>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</si>
  <si>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</si>
  <si>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</si>
  <si>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</si>
  <si>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</si>
  <si>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</si>
  <si>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</si>
  <si>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</si>
  <si>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</si>
  <si>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</si>
  <si>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</si>
  <si>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</si>
  <si>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</si>
  <si>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</si>
  <si>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</si>
  <si>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</si>
  <si>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</si>
  <si>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</si>
  <si>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</si>
  <si>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</si>
  <si>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</si>
  <si>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</si>
  <si>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</si>
  <si>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</si>
  <si>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</si>
  <si>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</si>
  <si>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</si>
  <si>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</si>
  <si>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</si>
  <si>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</si>
  <si>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</si>
  <si>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</si>
  <si>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</si>
  <si>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</si>
  <si>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</si>
  <si>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</si>
  <si>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</si>
  <si>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</si>
  <si>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</si>
  <si>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</si>
  <si>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</si>
  <si>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</si>
  <si>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</si>
  <si>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</si>
  <si>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</si>
  <si>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</si>
  <si>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</si>
  <si>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</si>
  <si>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</si>
  <si>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</si>
  <si>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</si>
  <si>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</si>
  <si>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</si>
  <si>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</si>
  <si>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</si>
  <si>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</si>
  <si>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</si>
  <si>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</si>
  <si>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</si>
  <si>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</si>
  <si>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</si>
  <si>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</si>
  <si>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</si>
  <si>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</si>
  <si>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</si>
  <si>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</si>
  <si>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</si>
  <si>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</si>
  <si>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</si>
  <si>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</si>
  <si>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</si>
  <si>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</si>
  <si>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</si>
  <si>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</si>
  <si>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</si>
  <si>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</si>
  <si>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</si>
  <si>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</si>
  <si>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</si>
  <si>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</si>
  <si>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</si>
  <si>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</si>
  <si>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</si>
  <si>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</si>
  <si>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</si>
  <si>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</si>
  <si>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</si>
  <si>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</si>
  <si>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</si>
  <si>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</si>
  <si>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</si>
  <si>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</si>
  <si>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</si>
  <si>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</si>
  <si>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</si>
  <si>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</si>
  <si>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</si>
  <si>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</si>
  <si>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</si>
  <si>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</si>
  <si>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</si>
  <si>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</si>
  <si>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</si>
  <si>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</si>
  <si>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</si>
  <si>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</si>
  <si>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</si>
  <si>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</si>
  <si>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</si>
  <si>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</si>
  <si>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</si>
  <si>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</si>
  <si>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</si>
  <si>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</si>
  <si>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</si>
  <si>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</si>
  <si>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</si>
  <si>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</si>
  <si>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</si>
  <si>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</si>
  <si>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</si>
  <si>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</si>
  <si>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</si>
  <si>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</si>
  <si>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</si>
  <si>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</si>
  <si>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</si>
  <si>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</si>
  <si>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</si>
  <si>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</si>
  <si>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</si>
  <si>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</si>
  <si>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</si>
  <si>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</si>
  <si>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</si>
  <si>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</si>
  <si>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</si>
  <si>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</si>
  <si>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</si>
  <si>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</si>
  <si>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</si>
  <si>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</si>
  <si>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</si>
  <si>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</si>
  <si>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</si>
  <si>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</si>
  <si>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</si>
  <si>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</si>
  <si>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</si>
  <si>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</si>
  <si>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</si>
  <si>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</si>
  <si>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</si>
  <si>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</si>
  <si>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</si>
  <si>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</si>
  <si>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</si>
  <si>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</si>
  <si>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</si>
  <si>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</si>
  <si>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</si>
  <si>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</si>
  <si>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</si>
  <si>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</si>
  <si>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</si>
  <si>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</si>
  <si>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</si>
  <si>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</si>
  <si>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</si>
  <si>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</si>
  <si>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</si>
  <si>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</si>
  <si>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</si>
  <si>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</si>
  <si>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</si>
  <si>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</si>
  <si>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</si>
  <si>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</si>
  <si>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</si>
  <si>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</si>
  <si>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</si>
  <si>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</si>
  <si>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</si>
  <si>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</si>
  <si>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</si>
  <si>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</si>
  <si>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</si>
  <si>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</si>
  <si>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</si>
  <si>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</si>
  <si>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</si>
  <si>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</si>
  <si>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</si>
  <si>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</si>
  <si>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</si>
  <si>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</si>
  <si>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</si>
  <si>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</si>
  <si>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</si>
  <si>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</si>
  <si>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</si>
  <si>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</si>
  <si>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</si>
  <si>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</si>
  <si>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</si>
  <si>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</si>
  <si>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</si>
  <si>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</si>
  <si>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</si>
  <si>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</si>
  <si>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</si>
  <si>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</si>
  <si>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</si>
  <si>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</si>
  <si>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</si>
  <si>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</si>
  <si>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</si>
  <si>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</si>
  <si>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</si>
  <si>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</si>
  <si>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</si>
  <si>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</si>
  <si>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</si>
  <si>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</si>
  <si>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</si>
  <si>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</si>
  <si>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</si>
  <si>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</si>
  <si>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</si>
  <si>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</si>
  <si>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</si>
  <si>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</si>
  <si>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</si>
  <si>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</si>
  <si>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</si>
  <si>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</si>
  <si>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</si>
  <si>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</si>
  <si>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</si>
  <si>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</si>
  <si>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</si>
  <si>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</si>
  <si>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</si>
  <si>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</si>
  <si>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</si>
  <si>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</si>
  <si>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</si>
  <si>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</si>
  <si>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</si>
  <si>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</si>
  <si>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</si>
  <si>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</si>
  <si>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</si>
  <si>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</si>
  <si>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</si>
  <si>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</si>
  <si>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</si>
  <si>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</si>
  <si>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</si>
  <si>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</si>
  <si>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</si>
  <si>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</si>
  <si>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</si>
  <si>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</si>
  <si>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</si>
  <si>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</si>
  <si>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</si>
  <si>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</si>
  <si>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</si>
  <si>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</si>
  <si>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</si>
  <si>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</si>
  <si>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</si>
  <si>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</si>
  <si>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</si>
  <si>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</si>
  <si>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</si>
  <si>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</si>
  <si>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</si>
  <si>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</si>
  <si>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</si>
  <si>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</si>
  <si>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</si>
  <si>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</si>
  <si>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</si>
  <si>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</si>
  <si>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</si>
  <si>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</si>
  <si>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</si>
  <si>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</si>
  <si>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</si>
  <si>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</si>
  <si>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</si>
  <si>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</si>
  <si>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</si>
  <si>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</si>
  <si>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</si>
  <si>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</si>
  <si>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</si>
  <si>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</si>
  <si>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</si>
  <si>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</si>
  <si>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</si>
  <si>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</si>
  <si>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</si>
  <si>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</si>
  <si>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</si>
  <si>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</si>
  <si>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</si>
  <si>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</si>
  <si>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</si>
  <si>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</si>
  <si>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</si>
  <si>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</si>
  <si>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</si>
  <si>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</si>
  <si>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</si>
  <si>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</si>
  <si>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</si>
  <si>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</si>
  <si>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</si>
  <si>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</si>
  <si>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</si>
  <si>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</si>
  <si>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</si>
  <si>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</si>
  <si>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</si>
  <si>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</si>
  <si>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</si>
  <si>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</si>
  <si>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</si>
  <si>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</si>
  <si>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</si>
  <si>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</si>
  <si>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</si>
  <si>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</si>
  <si>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</si>
  <si>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</si>
  <si>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</si>
  <si>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</si>
  <si>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</si>
  <si>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</si>
  <si>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</si>
  <si>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</si>
  <si>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</si>
  <si>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</si>
  <si>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</si>
  <si>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</si>
  <si>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</si>
  <si>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</si>
  <si>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</si>
  <si>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</si>
  <si>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</si>
  <si>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</si>
  <si>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</si>
  <si>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</si>
  <si>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</si>
  <si>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</si>
  <si>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</si>
  <si>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</si>
  <si>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</si>
  <si>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</si>
  <si>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</si>
  <si>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</si>
  <si>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</si>
  <si>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</si>
  <si>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</si>
  <si>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</si>
  <si>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</si>
  <si>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</si>
  <si>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</si>
  <si>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</si>
  <si>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</si>
  <si>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</si>
  <si>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</si>
  <si>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</si>
  <si>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</si>
  <si>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</si>
  <si>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</si>
  <si>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</si>
  <si>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</si>
  <si>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</si>
  <si>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</si>
  <si>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</si>
  <si>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</si>
  <si>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</si>
  <si>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</si>
  <si>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</si>
  <si>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</si>
  <si>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</si>
  <si>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</si>
  <si>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</si>
  <si>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</si>
  <si>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</si>
  <si>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</si>
  <si>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</si>
  <si>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</si>
  <si>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</si>
  <si>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</si>
  <si>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</si>
  <si>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</si>
  <si>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</si>
  <si>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</si>
  <si>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</si>
  <si>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</si>
  <si>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</si>
  <si>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</si>
  <si>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</si>
  <si>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</si>
  <si>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</si>
  <si>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</si>
  <si>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</si>
  <si>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</si>
  <si>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</si>
  <si>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</si>
  <si>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</si>
  <si>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</si>
  <si>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</si>
  <si>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</si>
  <si>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</si>
  <si>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</si>
  <si>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</si>
  <si>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</si>
  <si>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</si>
  <si>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</si>
  <si>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</si>
  <si>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</si>
  <si>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</si>
  <si>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</si>
  <si>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</si>
  <si>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</si>
  <si>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</si>
  <si>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</si>
  <si>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</si>
  <si>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</si>
  <si>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</si>
  <si>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</si>
  <si>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</si>
  <si>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</si>
  <si>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</si>
  <si>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</si>
  <si>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</si>
  <si>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</si>
  <si>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</si>
  <si>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</si>
  <si>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</si>
  <si>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</si>
  <si>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</si>
  <si>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</si>
  <si>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</si>
  <si>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</si>
  <si>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</si>
  <si>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</si>
  <si>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</si>
  <si>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</si>
  <si>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</si>
  <si>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</si>
  <si>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</si>
  <si>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</si>
  <si>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</si>
  <si>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</si>
  <si>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</si>
  <si>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</si>
  <si>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</si>
  <si>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</si>
  <si>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</si>
  <si>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</si>
  <si>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</si>
  <si>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</si>
  <si>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</si>
  <si>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</si>
  <si>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</si>
  <si>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</si>
  <si>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</si>
  <si>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</si>
  <si>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</si>
  <si>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</si>
  <si>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</si>
  <si>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</si>
  <si>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</si>
  <si>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</si>
  <si>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</si>
  <si>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</si>
  <si>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</si>
  <si>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</si>
  <si>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</si>
  <si>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</si>
  <si>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</si>
  <si>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</si>
  <si>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</si>
  <si>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</si>
  <si>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</si>
  <si>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</si>
  <si>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</si>
  <si>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</si>
  <si>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</si>
  <si>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</si>
  <si>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</si>
  <si>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</si>
  <si>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</si>
  <si>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</si>
  <si>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</si>
  <si>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</si>
  <si>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</si>
  <si>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</si>
  <si>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</si>
  <si>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</si>
  <si>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</si>
  <si>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</si>
  <si>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</si>
  <si>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</si>
  <si>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</si>
  <si>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</si>
  <si>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</si>
  <si>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</si>
  <si>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</si>
  <si>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</si>
  <si>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</si>
  <si>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</si>
  <si>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</si>
  <si>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</si>
  <si>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</si>
  <si>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</si>
  <si>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</si>
  <si>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</si>
  <si>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</si>
  <si>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</si>
  <si>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</si>
  <si>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</si>
  <si>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</si>
  <si>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</si>
  <si>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</si>
  <si>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</si>
  <si>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</si>
  <si>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</si>
  <si>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</si>
  <si>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</si>
  <si>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</si>
  <si>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</si>
  <si>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</si>
  <si>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</si>
  <si>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</si>
  <si>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</si>
  <si>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</si>
  <si>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</si>
  <si>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</si>
  <si>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</si>
  <si>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</si>
  <si>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</si>
  <si>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</si>
  <si>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</si>
  <si>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</si>
  <si>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</si>
  <si>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</si>
  <si>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</si>
  <si>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</si>
  <si>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</si>
  <si>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</si>
  <si>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</si>
  <si>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</si>
  <si>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</si>
  <si>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</si>
  <si>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</si>
  <si>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</si>
  <si>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</si>
  <si>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</si>
  <si>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</si>
  <si>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</si>
  <si>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</si>
  <si>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</si>
  <si>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</si>
  <si>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</si>
  <si>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</si>
  <si>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</si>
  <si>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</si>
  <si>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</si>
  <si>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</si>
  <si>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</si>
  <si>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</si>
  <si>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</si>
  <si>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</si>
  <si>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</si>
  <si>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</si>
  <si>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</si>
  <si>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</si>
  <si>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</si>
  <si>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</si>
  <si>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</si>
  <si>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</si>
  <si>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</si>
  <si>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</si>
  <si>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</si>
  <si>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</si>
  <si>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</si>
  <si>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</si>
  <si>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</si>
  <si>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</si>
  <si>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</si>
  <si>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</si>
  <si>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</si>
  <si>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</si>
  <si>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</si>
  <si>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</si>
  <si>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</si>
  <si>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</si>
  <si>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</si>
  <si>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</si>
  <si>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</si>
  <si>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</si>
  <si>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</si>
  <si>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</si>
  <si>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</si>
  <si>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</si>
  <si>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</si>
  <si>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</si>
  <si>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</si>
  <si>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</si>
  <si>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</si>
  <si>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</si>
  <si>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</si>
  <si>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</si>
  <si>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</si>
  <si>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</si>
  <si>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</si>
  <si>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</si>
  <si>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</si>
  <si>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</si>
  <si>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</si>
  <si>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</si>
  <si>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</si>
  <si>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</si>
  <si>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</si>
  <si>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</si>
  <si>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</si>
  <si>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</si>
  <si>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</si>
  <si>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</si>
  <si>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</si>
  <si>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</si>
  <si>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</si>
  <si>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</si>
  <si>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</si>
  <si>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</si>
  <si>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</si>
  <si>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</si>
  <si>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</si>
  <si>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</si>
  <si>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</si>
  <si>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</si>
  <si>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</si>
  <si>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</si>
  <si>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</si>
  <si>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</si>
  <si>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</si>
  <si>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</si>
  <si>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</si>
  <si>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</si>
  <si>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</si>
  <si>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</si>
  <si>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</si>
  <si>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</si>
  <si>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</si>
  <si>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</si>
  <si>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</si>
  <si>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</si>
  <si>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</si>
  <si>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</si>
  <si>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</si>
  <si>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</si>
  <si>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</si>
  <si>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</si>
  <si>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</si>
  <si>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</si>
  <si>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</si>
  <si>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</si>
  <si>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</si>
  <si>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</si>
  <si>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</si>
  <si>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</si>
  <si>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</si>
  <si>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</si>
  <si>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</si>
  <si>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</si>
  <si>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</si>
  <si>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</si>
  <si>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</si>
  <si>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</si>
  <si>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</si>
  <si>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</si>
  <si>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</si>
  <si>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</si>
  <si>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</si>
  <si>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</si>
  <si>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</si>
  <si>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</si>
  <si>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</si>
  <si>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</si>
  <si>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</si>
  <si>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</si>
  <si>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</si>
  <si>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</si>
  <si>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</si>
  <si>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</si>
  <si>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</si>
  <si>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</si>
  <si>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</si>
  <si>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</si>
  <si>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</si>
  <si>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</si>
  <si>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</si>
  <si>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</si>
  <si>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</si>
  <si>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</si>
  <si>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</si>
  <si>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</si>
  <si>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</si>
  <si>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</si>
  <si>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</si>
  <si>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</si>
  <si>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</si>
  <si>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</si>
  <si>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</si>
  <si>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</si>
  <si>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</si>
  <si>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</si>
  <si>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</si>
  <si>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</si>
  <si>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</si>
  <si>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</si>
  <si>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</si>
  <si>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</si>
  <si>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</si>
  <si>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</si>
  <si>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</si>
  <si>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</si>
  <si>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</si>
  <si>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</si>
  <si>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</si>
  <si>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</si>
  <si>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</si>
  <si>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</si>
  <si>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</si>
  <si>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</si>
  <si>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</si>
  <si>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</si>
  <si>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</si>
  <si>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</si>
  <si>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</si>
  <si>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</si>
  <si>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</si>
  <si>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</si>
  <si>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</si>
  <si>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</si>
  <si>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</si>
  <si>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</si>
  <si>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</si>
  <si>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</si>
  <si>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</si>
  <si>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</si>
  <si>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</si>
  <si>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</si>
  <si>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</si>
  <si>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</si>
  <si>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</si>
  <si>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</si>
  <si>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</si>
  <si>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</si>
  <si>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</si>
  <si>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</si>
  <si>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</si>
  <si>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</si>
  <si>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</si>
  <si>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</si>
  <si>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</si>
  <si>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</si>
  <si>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</si>
  <si>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</si>
  <si>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</si>
  <si>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</si>
  <si>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</si>
  <si>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</si>
  <si>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</si>
  <si>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</si>
  <si>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</si>
  <si>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</si>
  <si>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</si>
  <si>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</si>
  <si>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</si>
  <si>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</si>
  <si>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</si>
  <si>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</si>
  <si>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</si>
  <si>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</si>
  <si>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</si>
  <si>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</si>
  <si>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</si>
  <si>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</si>
  <si>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</si>
  <si>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</si>
  <si>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</si>
  <si>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</si>
  <si>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</si>
  <si>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</si>
  <si>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</si>
  <si>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</si>
  <si>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</si>
  <si>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</si>
  <si>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</si>
  <si>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</si>
  <si>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</si>
  <si>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</si>
  <si>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</si>
  <si>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</si>
  <si>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</si>
  <si>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</si>
  <si>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</si>
  <si>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</si>
  <si>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</si>
  <si>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</si>
  <si>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</si>
  <si>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</si>
  <si>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</si>
  <si>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</si>
  <si>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</si>
  <si>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</si>
  <si>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</si>
  <si>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</si>
  <si>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</si>
  <si>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</si>
  <si>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</si>
  <si>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</si>
  <si>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</si>
  <si>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</si>
  <si>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</si>
  <si>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</si>
  <si>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</si>
  <si>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</si>
  <si>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</si>
  <si>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</si>
  <si>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</si>
  <si>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</si>
  <si>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</si>
  <si>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</si>
  <si>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</si>
  <si>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</si>
  <si>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</si>
  <si>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</si>
  <si>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</si>
  <si>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</si>
  <si>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</si>
  <si>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</si>
  <si>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</si>
  <si>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</si>
  <si>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</si>
  <si>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</si>
  <si>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</si>
  <si>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</si>
  <si>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</si>
  <si>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</si>
  <si>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</si>
  <si>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</si>
  <si>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</si>
  <si>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</si>
  <si>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</si>
  <si>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</si>
  <si>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</si>
  <si>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</si>
  <si>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</si>
  <si>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</si>
  <si>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</si>
  <si>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</si>
  <si>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</si>
  <si>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</si>
  <si>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</si>
  <si>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</si>
  <si>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</si>
  <si>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</si>
  <si>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</si>
  <si>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</si>
  <si>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</si>
  <si>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</si>
  <si>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</si>
  <si>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</si>
  <si>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</si>
  <si>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</si>
  <si>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</si>
  <si>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</si>
  <si>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</si>
  <si>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</si>
  <si>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</si>
  <si>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</si>
  <si>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</si>
  <si>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</si>
  <si>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</si>
  <si>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</si>
  <si>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</si>
  <si>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</si>
  <si>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</si>
  <si>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</si>
  <si>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</si>
  <si>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</si>
  <si>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</si>
  <si>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</si>
  <si>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</si>
  <si>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</si>
  <si>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</si>
  <si>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</si>
  <si>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</si>
  <si>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</si>
  <si>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</si>
  <si>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</si>
  <si>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</si>
  <si>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</si>
  <si>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</si>
  <si>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</si>
  <si>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</si>
  <si>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</si>
  <si>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</si>
  <si>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</si>
  <si>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</si>
  <si>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</si>
  <si>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</si>
  <si>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</si>
  <si>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</si>
  <si>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</si>
  <si>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</si>
  <si>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</si>
  <si>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</si>
  <si>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</si>
  <si>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</si>
  <si>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</si>
  <si>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</si>
  <si>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</si>
  <si>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</si>
  <si>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</si>
  <si>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</si>
  <si>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</si>
  <si>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</si>
  <si>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</si>
  <si>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</si>
  <si>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</si>
  <si>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</si>
  <si>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</si>
  <si>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</si>
  <si>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</si>
  <si>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</si>
  <si>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</si>
  <si>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</si>
  <si>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</si>
  <si>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</si>
  <si>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</si>
  <si>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</si>
  <si>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</si>
  <si>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</si>
  <si>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</si>
  <si>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</si>
  <si>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</si>
  <si>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</si>
  <si>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</si>
  <si>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</si>
  <si>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</si>
  <si>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</si>
  <si>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</si>
  <si>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</si>
  <si>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</si>
  <si>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</si>
  <si>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</si>
  <si>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</si>
  <si>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</si>
  <si>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</si>
  <si>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</si>
  <si>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</si>
  <si>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</si>
  <si>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</si>
  <si>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</si>
  <si>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</si>
  <si>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</si>
  <si>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</si>
  <si>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</si>
  <si>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</si>
  <si>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</si>
  <si>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</si>
  <si>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</si>
  <si>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</si>
  <si>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</si>
  <si>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</si>
  <si>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</si>
  <si>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</si>
  <si>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</si>
  <si>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</si>
  <si>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</si>
  <si>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</si>
  <si>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</si>
  <si>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</si>
  <si>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</si>
  <si>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</si>
  <si>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</si>
  <si>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</si>
  <si>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</si>
  <si>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</si>
  <si>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</si>
  <si>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</si>
  <si>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</si>
  <si>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</si>
  <si>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</si>
  <si>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</si>
  <si>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</si>
  <si>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</si>
  <si>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</si>
  <si>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</si>
  <si>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</si>
  <si>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</si>
  <si>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</si>
  <si>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</si>
  <si>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</si>
  <si>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</si>
  <si>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</si>
  <si>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</si>
  <si>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</si>
  <si>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</si>
  <si>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</si>
  <si>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</si>
  <si>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</si>
  <si>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</si>
  <si>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</si>
  <si>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</si>
  <si>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</si>
  <si>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</si>
  <si>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</si>
  <si>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</si>
  <si>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</si>
  <si>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</si>
  <si>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</si>
  <si>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</si>
  <si>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</si>
  <si>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</si>
  <si>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</si>
  <si>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</si>
  <si>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</si>
  <si>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</si>
  <si>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</si>
  <si>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</si>
  <si>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</si>
  <si>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</si>
  <si>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</si>
  <si>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</si>
  <si>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</si>
  <si>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</si>
  <si>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</si>
  <si>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</si>
  <si>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</si>
  <si>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</si>
  <si>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</si>
  <si>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</si>
  <si>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</si>
  <si>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</si>
  <si>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</si>
  <si>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</si>
  <si>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</si>
  <si>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</si>
  <si>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</si>
  <si>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</si>
  <si>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</si>
  <si>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</si>
  <si>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</si>
  <si>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</si>
  <si>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</si>
  <si>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</si>
  <si>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</si>
  <si>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</si>
  <si>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</si>
  <si>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</si>
  <si>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</si>
  <si>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</si>
  <si>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</si>
  <si>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</si>
  <si>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</si>
  <si>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</si>
  <si>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</si>
  <si>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</si>
  <si>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</si>
  <si>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</si>
  <si>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</si>
  <si>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</si>
  <si>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</si>
  <si>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</si>
  <si>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</si>
  <si>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</si>
  <si>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</si>
  <si>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</si>
  <si>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</si>
  <si>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</si>
  <si>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</si>
  <si>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</si>
  <si>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</si>
  <si>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</si>
  <si>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</si>
  <si>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</si>
  <si>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</si>
  <si>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</si>
  <si>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</si>
  <si>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</si>
  <si>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</si>
  <si>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</si>
  <si>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</si>
  <si>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</si>
  <si>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</si>
  <si>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</si>
  <si>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</si>
  <si>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</si>
  <si>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</si>
  <si>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</si>
  <si>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</si>
  <si>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</si>
  <si>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</si>
  <si>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</si>
  <si>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</si>
  <si>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</si>
  <si>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</si>
  <si>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</si>
  <si>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</si>
  <si>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</si>
  <si>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</si>
  <si>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</si>
  <si>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</si>
  <si>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</si>
  <si>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</si>
  <si>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</si>
  <si>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</si>
  <si>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</si>
  <si>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</si>
  <si>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</si>
  <si>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</si>
  <si>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</si>
  <si>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</si>
  <si>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</si>
  <si>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</si>
  <si>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</si>
  <si>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</si>
  <si>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</si>
  <si>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</si>
  <si>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</si>
  <si>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</si>
  <si>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</si>
  <si>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</si>
  <si>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</si>
  <si>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</si>
  <si>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</si>
  <si>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</si>
  <si>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</si>
  <si>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</si>
  <si>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</si>
  <si>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</si>
  <si>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</si>
  <si>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</si>
  <si>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</si>
  <si>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</si>
  <si>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</si>
  <si>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</si>
  <si>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</si>
  <si>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</si>
  <si>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</si>
  <si>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</si>
  <si>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</si>
  <si>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</si>
  <si>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</si>
  <si>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</si>
  <si>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</si>
  <si>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</si>
  <si>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</si>
  <si>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</si>
  <si>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</si>
  <si>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</si>
  <si>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</si>
  <si>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</si>
  <si>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</si>
  <si>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</si>
  <si>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</si>
  <si>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</si>
  <si>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</si>
  <si>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</si>
  <si>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</si>
  <si>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</si>
  <si>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</si>
  <si>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</si>
  <si>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</si>
  <si>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</si>
  <si>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</si>
  <si>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</si>
  <si>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</si>
  <si>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</si>
  <si>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</si>
  <si>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</si>
  <si>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</si>
  <si>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</si>
  <si>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</si>
  <si>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</si>
  <si>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</si>
  <si>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</si>
  <si>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</si>
  <si>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</si>
  <si>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</si>
  <si>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</si>
  <si>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</si>
  <si>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</si>
  <si>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</si>
  <si>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</si>
  <si>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</si>
  <si>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</si>
  <si>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</si>
  <si>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</si>
  <si>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</si>
  <si>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</si>
  <si>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</si>
  <si>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</si>
  <si>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</si>
  <si>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</si>
  <si>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</si>
  <si>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</si>
  <si>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</si>
  <si>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</si>
  <si>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</si>
  <si>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</si>
  <si>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</si>
  <si>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</si>
  <si>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</si>
  <si>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</si>
  <si>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</si>
  <si>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</si>
  <si>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</si>
  <si>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</si>
  <si>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</si>
  <si>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</si>
  <si>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</si>
  <si>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</si>
  <si>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</si>
  <si>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</si>
  <si>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</si>
  <si>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</si>
  <si>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</si>
  <si>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</si>
  <si>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</si>
  <si>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</si>
  <si>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</si>
  <si>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</si>
  <si>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</si>
  <si>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</si>
  <si>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</si>
  <si>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</si>
  <si>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</si>
  <si>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</si>
  <si>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</si>
  <si>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</si>
  <si>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</si>
  <si>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</si>
  <si>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</si>
  <si>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</si>
  <si>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</si>
  <si>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</si>
  <si>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</si>
  <si>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</si>
  <si>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</si>
  <si>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</si>
  <si>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</si>
  <si>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</si>
  <si>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</si>
  <si>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</si>
  <si>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</si>
  <si>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</si>
  <si>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</si>
  <si>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</si>
  <si>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</si>
  <si>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</si>
  <si>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</si>
  <si>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</si>
  <si>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</si>
  <si>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</si>
  <si>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</si>
  <si>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</si>
  <si>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</si>
  <si>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</si>
  <si>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</si>
  <si>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</si>
  <si>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</si>
  <si>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</si>
  <si>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</si>
  <si>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</si>
  <si>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</si>
  <si>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</si>
  <si>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</si>
  <si>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</si>
  <si>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</si>
  <si>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</si>
  <si>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</si>
  <si>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</si>
  <si>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</si>
  <si>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</si>
  <si>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</si>
  <si>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</si>
  <si>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</si>
  <si>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</si>
  <si>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</si>
  <si>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</si>
  <si>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</si>
  <si>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</si>
  <si>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</si>
  <si>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</si>
  <si>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</si>
  <si>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</si>
  <si>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</si>
  <si>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</si>
  <si>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</si>
  <si>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</si>
  <si>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</si>
  <si>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</si>
  <si>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</si>
  <si>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</si>
  <si>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</si>
  <si>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</si>
  <si>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</si>
  <si>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</si>
  <si>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</si>
  <si>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</si>
  <si>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</si>
  <si>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</si>
  <si>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</si>
  <si>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</si>
  <si>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</si>
  <si>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</si>
  <si>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</si>
  <si>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</si>
  <si>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</si>
  <si>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</si>
  <si>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</si>
  <si>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</si>
  <si>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</si>
  <si>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</si>
  <si>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</si>
  <si>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</si>
  <si>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</si>
  <si>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</si>
  <si>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</si>
  <si>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</si>
  <si>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</si>
  <si>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</si>
  <si>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</si>
  <si>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</si>
  <si>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</si>
  <si>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</si>
  <si>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</si>
  <si>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</si>
  <si>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</si>
  <si>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</si>
  <si>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</si>
  <si>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</si>
  <si>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</si>
  <si>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</si>
  <si>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</si>
  <si>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</si>
  <si>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</si>
  <si>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</si>
  <si>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</si>
  <si>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</si>
  <si>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</si>
  <si>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</si>
  <si>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</si>
  <si>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</si>
  <si>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</si>
  <si>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</si>
  <si>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</si>
  <si>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</si>
  <si>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</si>
  <si>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</si>
  <si>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</si>
  <si>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</si>
  <si>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</si>
  <si>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</si>
  <si>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</si>
  <si>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</si>
  <si>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</si>
  <si>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</si>
  <si>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</si>
  <si>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</si>
  <si>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</si>
  <si>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</si>
  <si>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</si>
  <si>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</si>
  <si>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</si>
  <si>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</si>
  <si>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</si>
  <si>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</si>
  <si>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</si>
  <si>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</si>
  <si>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</si>
  <si>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</si>
  <si>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</si>
  <si>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</si>
  <si>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</si>
  <si>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</si>
  <si>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</si>
  <si>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</si>
  <si>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</si>
  <si>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</si>
  <si>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</si>
  <si>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</si>
  <si>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</si>
  <si>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</si>
  <si>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</si>
  <si>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</si>
  <si>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</si>
  <si>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</si>
  <si>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</si>
  <si>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</si>
  <si>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</si>
  <si>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</si>
  <si>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</si>
  <si>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</si>
  <si>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</si>
  <si>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</si>
  <si>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</si>
  <si>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</si>
  <si>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</si>
  <si>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</si>
  <si>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</si>
  <si>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</si>
  <si>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</si>
  <si>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</si>
  <si>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</si>
  <si>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</si>
  <si>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</si>
  <si>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</si>
  <si>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</si>
  <si>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</si>
  <si>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</si>
  <si>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</si>
  <si>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</si>
  <si>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</si>
  <si>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</si>
  <si>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</si>
  <si>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</si>
  <si>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</si>
  <si>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</si>
  <si>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</si>
  <si>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</si>
  <si>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</si>
  <si>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</si>
  <si>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</si>
  <si>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</si>
  <si>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</si>
  <si>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</si>
  <si>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</si>
  <si>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</si>
  <si>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</si>
  <si>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</si>
  <si>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</si>
  <si>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</si>
  <si>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</si>
  <si>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</si>
  <si>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</si>
  <si>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</si>
  <si>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</si>
  <si>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</si>
  <si>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</si>
  <si>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</si>
  <si>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</si>
  <si>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</si>
  <si>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</si>
  <si>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</si>
  <si>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</si>
  <si>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</si>
  <si>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</si>
  <si>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</si>
  <si>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</si>
  <si>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</si>
  <si>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</si>
  <si>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</si>
  <si>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</si>
  <si>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</si>
  <si>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</si>
  <si>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</si>
  <si>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</si>
  <si>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</si>
  <si>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</si>
  <si>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</si>
  <si>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</si>
  <si>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</si>
  <si>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</si>
  <si>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</si>
  <si>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</si>
  <si>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</si>
  <si>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</si>
  <si>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</si>
  <si>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</si>
  <si>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</si>
  <si>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</si>
  <si>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</si>
  <si>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</si>
  <si>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</si>
  <si>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</si>
  <si>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</si>
  <si>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</si>
  <si>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</si>
  <si>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</si>
  <si>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</si>
  <si>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</si>
  <si>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</si>
  <si>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</si>
  <si>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</si>
  <si>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</si>
  <si>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</si>
  <si>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</si>
  <si>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</si>
  <si>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</si>
  <si>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</si>
  <si>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</si>
  <si>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</si>
  <si>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</si>
  <si>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</si>
  <si>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</si>
  <si>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</si>
  <si>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</si>
  <si>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</si>
  <si>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</si>
  <si>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</si>
  <si>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</si>
  <si>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</si>
  <si>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</si>
  <si>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</si>
  <si>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</si>
  <si>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</si>
  <si>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</si>
  <si>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</si>
  <si>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</si>
  <si>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</si>
  <si>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</si>
  <si>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</si>
  <si>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</si>
  <si>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</si>
  <si>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</si>
  <si>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</si>
  <si>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</si>
  <si>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</si>
  <si>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</si>
  <si>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</si>
  <si>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</si>
  <si>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</si>
  <si>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</si>
  <si>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</si>
  <si>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</si>
  <si>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</si>
  <si>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</si>
  <si>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</si>
  <si>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</si>
  <si>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</si>
  <si>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</si>
  <si>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</si>
  <si>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</si>
  <si>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</si>
  <si>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</si>
  <si>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</si>
  <si>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</si>
  <si>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</si>
  <si>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</si>
  <si>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</si>
  <si>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</si>
  <si>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</si>
  <si>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</si>
  <si>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</si>
  <si>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</si>
  <si>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</si>
  <si>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</si>
  <si>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</si>
  <si>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</si>
  <si>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</si>
  <si>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</si>
  <si>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</si>
  <si>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</si>
  <si>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</si>
  <si>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</si>
  <si>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</si>
  <si>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</si>
  <si>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</si>
  <si>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</si>
  <si>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</si>
  <si>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</si>
  <si>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</si>
  <si>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</si>
  <si>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</si>
  <si>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</si>
  <si>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</si>
  <si>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</si>
  <si>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</si>
  <si>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</si>
  <si>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</si>
  <si>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</si>
  <si>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</si>
  <si>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</si>
  <si>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</si>
  <si>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</si>
  <si>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</si>
  <si>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</si>
  <si>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</si>
  <si>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</si>
  <si>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</si>
  <si>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</si>
  <si>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</si>
  <si>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</si>
  <si>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</si>
  <si>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</si>
  <si>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</si>
  <si>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</si>
  <si>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</si>
  <si>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</si>
  <si>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</si>
  <si>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</si>
  <si>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</si>
  <si>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</si>
  <si>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</si>
  <si>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</si>
  <si>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</si>
  <si>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</si>
  <si>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</si>
  <si>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</si>
  <si>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</si>
  <si>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</si>
  <si>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</si>
  <si>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</si>
  <si>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</si>
  <si>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</si>
  <si>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</si>
  <si>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</si>
  <si>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</si>
  <si>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</si>
  <si>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</si>
  <si>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</si>
  <si>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</si>
  <si>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</si>
  <si>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</si>
  <si>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</si>
  <si>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</si>
  <si>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</si>
  <si>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</si>
  <si>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</si>
  <si>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</si>
  <si>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</si>
  <si>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</si>
  <si>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</si>
  <si>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</si>
  <si>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</si>
  <si>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</si>
  <si>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</si>
  <si>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</si>
  <si>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</si>
  <si>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</si>
  <si>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</si>
  <si>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</si>
  <si>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</si>
  <si>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</si>
  <si>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</si>
  <si>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</si>
  <si>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</si>
  <si>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</si>
  <si>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</si>
  <si>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</si>
  <si>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</si>
  <si>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</si>
  <si>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</si>
  <si>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</si>
  <si>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</si>
  <si>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</si>
  <si>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</si>
  <si>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</si>
  <si>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</si>
  <si>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</si>
  <si>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</si>
  <si>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</si>
  <si>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</si>
  <si>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</si>
  <si>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</si>
  <si>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</si>
  <si>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</si>
  <si>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</si>
  <si>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</si>
  <si>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</si>
  <si>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</si>
  <si>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</si>
  <si>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</si>
  <si>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</si>
  <si>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</si>
  <si>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</si>
  <si>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</si>
  <si>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</si>
  <si>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</si>
  <si>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</si>
  <si>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</si>
  <si>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</si>
  <si>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</si>
  <si>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</si>
  <si>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</si>
  <si>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</si>
  <si>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</si>
  <si>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</si>
  <si>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</si>
  <si>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</si>
  <si>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</si>
  <si>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</si>
  <si>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</si>
  <si>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</si>
  <si>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</si>
  <si>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</si>
  <si>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</si>
  <si>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</si>
  <si>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</si>
  <si>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</si>
  <si>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</si>
  <si>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</si>
  <si>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</si>
  <si>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</si>
  <si>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</si>
  <si>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</si>
  <si>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</si>
  <si>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</si>
  <si>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</si>
  <si>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</si>
  <si>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</si>
  <si>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</si>
  <si>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</si>
  <si>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</si>
  <si>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</si>
  <si>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</si>
  <si>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</si>
  <si>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</si>
  <si>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</si>
  <si>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</si>
  <si>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</si>
  <si>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</si>
  <si>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</si>
  <si>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</si>
  <si>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</si>
  <si>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</si>
  <si>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</si>
  <si>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</si>
  <si>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</si>
  <si>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</si>
  <si>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</si>
  <si>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</si>
  <si>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</si>
  <si>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</si>
  <si>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</si>
  <si>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</si>
  <si>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</si>
  <si>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</si>
  <si>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</si>
  <si>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</si>
  <si>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</si>
  <si>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</si>
  <si>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</si>
  <si>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</si>
  <si>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</si>
  <si>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</si>
  <si>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</si>
  <si>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</si>
  <si>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</si>
  <si>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</si>
  <si>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</si>
  <si>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</si>
  <si>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</si>
  <si>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</si>
  <si>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</si>
  <si>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</si>
  <si>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</si>
  <si>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</si>
  <si>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</si>
  <si>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</si>
  <si>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</si>
  <si>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</si>
  <si>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</si>
  <si>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</si>
  <si>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</si>
  <si>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</si>
  <si>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</si>
  <si>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</si>
  <si>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</si>
  <si>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</si>
  <si>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</si>
  <si>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</si>
  <si>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</si>
  <si>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</si>
  <si>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</si>
  <si>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</si>
  <si>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</si>
  <si>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</si>
  <si>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</si>
  <si>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</si>
  <si>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</si>
  <si>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</si>
  <si>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</si>
  <si>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</si>
  <si>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</si>
  <si>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</si>
  <si>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</si>
  <si>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</si>
  <si>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</si>
  <si>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</si>
  <si>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</si>
  <si>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</si>
  <si>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</si>
  <si>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</si>
  <si>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</si>
  <si>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</si>
  <si>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</si>
  <si>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</si>
  <si>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</si>
  <si>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</si>
  <si>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</si>
  <si>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</si>
  <si>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</si>
  <si>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</si>
  <si>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</si>
  <si>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</si>
  <si>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</si>
  <si>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</si>
  <si>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</si>
  <si>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</si>
  <si>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</si>
  <si>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</si>
  <si>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</si>
  <si>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</si>
  <si>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</si>
  <si>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</si>
  <si>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</si>
  <si>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</si>
  <si>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</si>
  <si>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</si>
  <si>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</si>
  <si>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</si>
  <si>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</si>
  <si>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</si>
  <si>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</si>
  <si>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</si>
  <si>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</si>
  <si>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</si>
  <si>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</si>
  <si>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</si>
  <si>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</si>
  <si>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</si>
  <si>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</si>
  <si>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</si>
  <si>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</si>
  <si>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</si>
  <si>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</si>
  <si>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</si>
  <si>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</si>
  <si>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</si>
  <si>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</si>
  <si>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</si>
  <si>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</si>
  <si>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</si>
  <si>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</si>
  <si>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</si>
  <si>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</si>
  <si>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</si>
  <si>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</si>
  <si>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</si>
  <si>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</si>
  <si>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</si>
  <si>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</si>
  <si>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</si>
  <si>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</si>
  <si>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</si>
  <si>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</si>
  <si>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</si>
  <si>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</si>
  <si>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</si>
  <si>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</si>
  <si>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</si>
  <si>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</si>
  <si>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</si>
  <si>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</si>
  <si>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</si>
  <si>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</si>
  <si>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</si>
  <si>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</si>
  <si>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</si>
  <si>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</si>
  <si>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</si>
  <si>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</si>
  <si>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</si>
  <si>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</si>
  <si>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</si>
  <si>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</si>
  <si>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</si>
  <si>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</si>
  <si>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</si>
  <si>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</si>
  <si>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</si>
  <si>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</si>
  <si>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</si>
  <si>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</si>
  <si>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</si>
  <si>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</si>
  <si>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</si>
  <si>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</si>
  <si>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</si>
  <si>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</si>
  <si>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</si>
  <si>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</si>
  <si>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</si>
  <si>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</si>
  <si>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</si>
  <si>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</si>
  <si>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</si>
  <si>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</si>
  <si>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</si>
  <si>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</si>
  <si>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</si>
  <si>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</si>
  <si>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</si>
  <si>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</si>
  <si>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</si>
  <si>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</si>
  <si>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</si>
  <si>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</si>
  <si>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</si>
  <si>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</si>
  <si>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</si>
  <si>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</si>
  <si>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</si>
  <si>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</si>
  <si>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</si>
  <si>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</si>
  <si>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</si>
  <si>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</si>
  <si>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</si>
  <si>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</si>
  <si>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</si>
  <si>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</si>
  <si>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</si>
  <si>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</si>
  <si>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</si>
  <si>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</si>
  <si>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</si>
  <si>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</si>
  <si>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</si>
  <si>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</si>
  <si>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</si>
  <si>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</si>
  <si>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</si>
  <si>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</si>
  <si>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</si>
  <si>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</si>
  <si>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</si>
  <si>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</si>
  <si>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</si>
  <si>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</si>
  <si>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</si>
  <si>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</si>
  <si>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</si>
  <si>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</si>
  <si>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</si>
  <si>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</si>
  <si>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</si>
  <si>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</si>
  <si>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</si>
  <si>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</si>
  <si>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</si>
  <si>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</si>
  <si>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</si>
  <si>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</si>
  <si>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</si>
  <si>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</si>
  <si>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</si>
  <si>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</si>
  <si>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</si>
  <si>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</si>
  <si>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</si>
  <si>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</si>
  <si>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</si>
  <si>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</si>
  <si>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</si>
  <si>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</si>
  <si>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</si>
  <si>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</si>
  <si>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</si>
  <si>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</si>
  <si>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</si>
  <si>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</si>
  <si>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</si>
  <si>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</si>
  <si>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</si>
  <si>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</si>
  <si>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</si>
  <si>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</si>
  <si>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</si>
  <si>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</si>
  <si>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</si>
  <si>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</si>
  <si>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</si>
  <si>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</si>
  <si>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</si>
  <si>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</si>
  <si>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</si>
  <si>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</si>
  <si>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</si>
  <si>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</si>
  <si>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</si>
  <si>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</si>
  <si>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</si>
  <si>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</si>
  <si>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</si>
  <si>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</si>
  <si>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</si>
  <si>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</si>
  <si>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</si>
  <si>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</si>
  <si>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</si>
  <si>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</si>
  <si>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</si>
  <si>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</si>
  <si>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</si>
  <si>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</si>
  <si>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</si>
  <si>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</si>
  <si>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</si>
  <si>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</si>
  <si>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</si>
  <si>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</si>
  <si>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</si>
  <si>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</si>
  <si>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</si>
  <si>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</si>
  <si>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</si>
  <si>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</si>
  <si>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</si>
  <si>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</si>
  <si>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</si>
  <si>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</si>
  <si>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</si>
  <si>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</si>
  <si>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</si>
  <si>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</si>
  <si>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</si>
  <si>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</si>
  <si>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</si>
  <si>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</si>
  <si>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</si>
  <si>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</si>
  <si>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</si>
  <si>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</si>
  <si>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</si>
  <si>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</si>
  <si>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</si>
  <si>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</si>
  <si>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</si>
  <si>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</si>
  <si>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</si>
  <si>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</si>
  <si>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</si>
  <si>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</si>
  <si>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</si>
  <si>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</si>
  <si>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</si>
  <si>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</si>
  <si>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</si>
  <si>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</si>
  <si>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</si>
  <si>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</si>
  <si>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</si>
  <si>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</si>
  <si>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</si>
  <si>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</si>
  <si>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</si>
  <si>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</si>
  <si>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</si>
  <si>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</si>
  <si>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</si>
  <si>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</si>
  <si>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</si>
  <si>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</si>
  <si>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</si>
  <si>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</si>
  <si>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</si>
  <si>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</si>
  <si>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</si>
  <si>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</si>
  <si>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</si>
  <si>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</si>
  <si>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</si>
  <si>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</si>
  <si>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</si>
  <si>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</si>
  <si>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</si>
  <si>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</si>
  <si>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</si>
  <si>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</si>
  <si>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</si>
  <si>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</si>
  <si>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</si>
  <si>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</si>
  <si>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</si>
  <si>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</si>
  <si>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</si>
  <si>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</si>
  <si>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</si>
  <si>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</si>
  <si>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</si>
  <si>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</si>
  <si>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</si>
  <si>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</si>
  <si>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</si>
  <si>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</si>
  <si>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</si>
  <si>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</si>
  <si>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</si>
  <si>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</si>
  <si>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</si>
  <si>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</si>
  <si>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</si>
  <si>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</si>
  <si>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</si>
  <si>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</si>
  <si>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</si>
  <si>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</si>
  <si>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</si>
  <si>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</si>
  <si>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</si>
  <si>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</si>
  <si>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</si>
  <si>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</si>
  <si>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</si>
  <si>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</si>
  <si>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</si>
  <si>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</si>
  <si>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</si>
  <si>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</si>
  <si>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</si>
  <si>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</si>
  <si>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</si>
  <si>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</si>
  <si>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</si>
  <si>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</si>
  <si>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</si>
  <si>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</si>
  <si>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</si>
  <si>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</si>
  <si>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</si>
  <si>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</si>
  <si>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</si>
  <si>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</si>
  <si>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</si>
  <si>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</si>
  <si>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</si>
  <si>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</si>
  <si>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</si>
  <si>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</si>
  <si>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</si>
  <si>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</si>
  <si>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</si>
  <si>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</si>
  <si>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</si>
  <si>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</si>
  <si>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</si>
  <si>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</si>
  <si>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</si>
  <si>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</si>
  <si>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</si>
  <si>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</si>
  <si>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</si>
  <si>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</si>
  <si>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</si>
  <si>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</si>
  <si>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</si>
  <si>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</si>
  <si>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</si>
  <si>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</si>
  <si>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</si>
  <si>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</si>
  <si>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</si>
  <si>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</si>
  <si>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</si>
  <si>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</si>
  <si>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</si>
  <si>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</si>
  <si>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</si>
  <si>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</si>
  <si>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</si>
  <si>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</si>
  <si>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</si>
  <si>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</si>
  <si>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</si>
  <si>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</si>
  <si>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</si>
  <si>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</si>
  <si>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</si>
  <si>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</si>
  <si>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</si>
  <si>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</si>
  <si>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</si>
  <si>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</si>
  <si>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</si>
  <si>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</si>
  <si>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</si>
  <si>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</si>
  <si>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</si>
  <si>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</si>
  <si>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</si>
  <si>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</si>
  <si>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</si>
  <si>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</si>
  <si>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</si>
  <si>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</si>
  <si>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</si>
  <si>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</si>
  <si>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</si>
  <si>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</si>
  <si>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</si>
  <si>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</si>
  <si>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</si>
  <si>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</si>
  <si>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</si>
  <si>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</si>
  <si>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</si>
  <si>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</si>
  <si>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</si>
  <si>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</si>
  <si>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</si>
  <si>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</si>
  <si>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</si>
  <si>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</si>
  <si>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</si>
  <si>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</si>
  <si>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</si>
  <si>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</si>
  <si>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</si>
  <si>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</si>
  <si>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</si>
  <si>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</si>
  <si>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</si>
  <si>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</si>
  <si>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</si>
  <si>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</si>
  <si>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</si>
  <si>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</si>
  <si>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</si>
  <si>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</si>
  <si>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</si>
  <si>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</si>
  <si>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</si>
  <si>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</si>
  <si>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</si>
  <si>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</si>
  <si>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</si>
  <si>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</si>
  <si>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</si>
  <si>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</si>
  <si>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</si>
  <si>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</si>
  <si>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</si>
  <si>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</si>
  <si>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</si>
  <si>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</si>
  <si>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</si>
  <si>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</si>
  <si>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</si>
  <si>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</si>
  <si>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</si>
  <si>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</si>
  <si>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</si>
  <si>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</si>
  <si>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</si>
  <si>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</si>
  <si>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</si>
  <si>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</si>
  <si>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</si>
  <si>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</si>
  <si>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</si>
  <si>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</si>
  <si>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</si>
  <si>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</si>
  <si>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</si>
  <si>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</si>
  <si>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</si>
  <si>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</si>
  <si>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</si>
  <si>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</si>
  <si>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</si>
  <si>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</si>
  <si>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</si>
  <si>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</si>
  <si>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</si>
  <si>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</si>
  <si>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</si>
  <si>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</si>
  <si>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</si>
  <si>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</si>
  <si>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</si>
  <si>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</si>
  <si>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</si>
  <si>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</si>
  <si>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</si>
  <si>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</si>
  <si>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</si>
  <si>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</si>
  <si>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</si>
  <si>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</si>
  <si>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</si>
  <si>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</si>
  <si>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</si>
  <si>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</si>
  <si>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</si>
  <si>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</si>
  <si>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</si>
  <si>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</si>
  <si>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</si>
  <si>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</si>
  <si>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</si>
  <si>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</si>
  <si>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</si>
  <si>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</si>
  <si>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</si>
  <si>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</si>
  <si>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</si>
  <si>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</si>
  <si>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</si>
  <si>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</si>
  <si>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</si>
  <si>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</si>
  <si>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</si>
  <si>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</si>
  <si>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</si>
  <si>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</si>
  <si>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</si>
  <si>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</si>
  <si>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</si>
  <si>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</si>
  <si>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</si>
  <si>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</si>
  <si>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</si>
  <si>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</si>
  <si>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</si>
  <si>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</si>
  <si>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</si>
  <si>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</si>
  <si>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</si>
  <si>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</si>
  <si>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</si>
  <si>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</si>
  <si>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</si>
  <si>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</si>
  <si>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</si>
  <si>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</si>
  <si>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</si>
  <si>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</si>
  <si>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</si>
  <si>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</si>
  <si>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</si>
  <si>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</si>
  <si>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</si>
  <si>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</si>
  <si>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</si>
  <si>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</si>
  <si>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</si>
  <si>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</si>
  <si>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</si>
  <si>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</si>
  <si>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</si>
  <si>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</si>
  <si>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</si>
  <si>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</si>
  <si>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</si>
  <si>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</si>
  <si>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</si>
  <si>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</si>
  <si>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</si>
  <si>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</si>
  <si>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</si>
  <si>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</si>
  <si>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</si>
  <si>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</si>
  <si>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</si>
  <si>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</si>
  <si>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</si>
  <si>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</si>
  <si>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</si>
  <si>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</si>
  <si>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</si>
  <si>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</si>
  <si>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</si>
  <si>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</si>
  <si>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</si>
  <si>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</si>
  <si>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</si>
  <si>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</si>
  <si>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</si>
  <si>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</si>
  <si>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</si>
  <si>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</si>
  <si>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</si>
  <si>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</si>
  <si>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</si>
  <si>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</si>
  <si>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</si>
  <si>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</si>
  <si>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</si>
  <si>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</si>
  <si>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</si>
  <si>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</si>
  <si>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</si>
  <si>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</si>
  <si>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</si>
  <si>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</si>
  <si>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</si>
  <si>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</si>
  <si>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</si>
  <si>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</si>
  <si>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</si>
  <si>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</si>
  <si>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</si>
  <si>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</si>
  <si>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</si>
  <si>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</si>
  <si>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</si>
  <si>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</si>
  <si>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</si>
  <si>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</si>
  <si>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</si>
  <si>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</si>
  <si>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</si>
  <si>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</si>
  <si>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</si>
  <si>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</si>
  <si>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</si>
  <si>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</si>
  <si>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</si>
  <si>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</si>
  <si>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</si>
  <si>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</si>
  <si>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</si>
  <si>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</si>
  <si>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</si>
  <si>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</si>
  <si>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</si>
  <si>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</si>
  <si>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</si>
  <si>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</si>
  <si>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</si>
  <si>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</si>
  <si>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</si>
  <si>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</si>
  <si>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</si>
  <si>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</si>
  <si>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</si>
  <si>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</si>
  <si>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</si>
  <si>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</si>
  <si>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</si>
  <si>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</si>
  <si>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</si>
  <si>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</si>
  <si>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</si>
  <si>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</si>
  <si>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</si>
  <si>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</si>
  <si>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</si>
  <si>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</si>
  <si>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</si>
  <si>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</si>
  <si>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</si>
  <si>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</si>
  <si>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</si>
  <si>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</si>
  <si>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</si>
  <si>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</si>
  <si>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</si>
  <si>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</si>
  <si>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</si>
  <si>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</si>
  <si>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</si>
  <si>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</si>
  <si>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</si>
  <si>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</si>
  <si>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</si>
  <si>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</si>
  <si>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</si>
  <si>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</si>
  <si>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</si>
  <si>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</si>
  <si>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</si>
  <si>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</si>
  <si>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</si>
  <si>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</si>
  <si>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</si>
  <si>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</si>
  <si>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</si>
  <si>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</si>
  <si>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</si>
  <si>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</si>
  <si>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</si>
  <si>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</si>
  <si>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</si>
  <si>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</si>
  <si>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</si>
  <si>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</si>
  <si>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</si>
  <si>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</si>
  <si>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</si>
  <si>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</si>
  <si>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</si>
  <si>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</si>
  <si>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</si>
  <si>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</si>
  <si>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</si>
  <si>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</si>
  <si>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</si>
  <si>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</si>
  <si>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</si>
  <si>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</si>
  <si>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</si>
  <si>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</si>
  <si>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</si>
  <si>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</si>
  <si>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</si>
  <si>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</si>
  <si>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</si>
  <si>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</si>
  <si>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</si>
  <si>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</si>
  <si>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</si>
  <si>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</si>
  <si>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</si>
  <si>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</si>
  <si>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</si>
  <si>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</si>
  <si>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</si>
  <si>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</si>
  <si>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</si>
  <si>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</si>
  <si>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</si>
  <si>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</si>
  <si>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</si>
  <si>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</si>
  <si>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</si>
  <si>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</si>
  <si>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</si>
  <si>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</si>
  <si>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</si>
  <si>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</si>
  <si>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</si>
  <si>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</si>
  <si>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</si>
  <si>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</si>
  <si>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</si>
  <si>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</si>
  <si>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</si>
  <si>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</si>
  <si>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</si>
  <si>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</si>
  <si>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</si>
  <si>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</si>
  <si>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</si>
  <si>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</si>
  <si>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</si>
  <si>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</si>
  <si>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</si>
  <si>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</si>
  <si>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</si>
  <si>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</si>
  <si>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</si>
  <si>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</si>
  <si>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</si>
  <si>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</si>
  <si>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</si>
  <si>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</si>
  <si>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</si>
  <si>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</si>
  <si>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</si>
  <si>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</si>
  <si>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</si>
  <si>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</si>
  <si>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</si>
  <si>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</si>
  <si>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</si>
  <si>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</si>
  <si>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</si>
  <si>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</si>
  <si>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</si>
  <si>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</si>
  <si>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</si>
  <si>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</si>
  <si>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</si>
  <si>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</si>
  <si>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</si>
  <si>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</si>
  <si>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</si>
  <si>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</si>
  <si>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</si>
  <si>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</si>
  <si>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</si>
  <si>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</si>
  <si>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</si>
  <si>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</si>
  <si>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</si>
  <si>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</si>
  <si>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</si>
  <si>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</si>
  <si>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</si>
  <si>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</si>
  <si>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</si>
  <si>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</si>
  <si>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</si>
  <si>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</si>
  <si>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</si>
  <si>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</si>
  <si>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</si>
  <si>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</si>
  <si>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</si>
  <si>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</si>
  <si>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</si>
  <si>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</si>
  <si>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</si>
  <si>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</si>
  <si>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</si>
  <si>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</si>
  <si>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</si>
  <si>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</si>
  <si>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</si>
  <si>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</si>
  <si>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</si>
  <si>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</si>
  <si>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</si>
  <si>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</si>
  <si>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</si>
  <si>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</si>
  <si>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</si>
  <si>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</si>
  <si>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</si>
  <si>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</si>
  <si>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</si>
  <si>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</si>
  <si>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</si>
  <si>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</si>
  <si>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</si>
  <si>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</si>
  <si>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</si>
  <si>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</si>
  <si>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</si>
  <si>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</si>
  <si>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</si>
  <si>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</si>
  <si>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</si>
  <si>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</si>
  <si>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</si>
  <si>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</si>
  <si>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</si>
  <si>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</si>
  <si>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</si>
  <si>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</si>
  <si>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</si>
  <si>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</si>
  <si>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</si>
  <si>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</si>
  <si>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</si>
  <si>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</si>
  <si>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</si>
  <si>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</si>
  <si>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</si>
  <si>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</si>
  <si>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</si>
  <si>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</si>
  <si>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</si>
  <si>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</si>
  <si>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</si>
  <si>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</si>
  <si>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</si>
  <si>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</si>
  <si>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</si>
  <si>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</si>
  <si>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</si>
  <si>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</si>
  <si>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</si>
  <si>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</si>
  <si>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</si>
  <si>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</si>
  <si>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</si>
  <si>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</si>
  <si>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</si>
  <si>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</si>
  <si>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</si>
  <si>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</si>
  <si>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</si>
  <si>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</si>
  <si>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</si>
  <si>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</si>
  <si>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</si>
  <si>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</si>
  <si>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</si>
  <si>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</si>
  <si>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</si>
  <si>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</si>
  <si>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</si>
  <si>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</si>
  <si>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</si>
  <si>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</si>
  <si>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</si>
  <si>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</si>
  <si>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</si>
  <si>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</si>
  <si>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</si>
  <si>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</si>
  <si>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</si>
  <si>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</si>
  <si>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</si>
  <si>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</si>
  <si>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</si>
  <si>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</si>
  <si>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</si>
  <si>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</si>
  <si>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</si>
  <si>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</si>
  <si>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</si>
  <si>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</si>
  <si>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</si>
  <si>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</si>
  <si>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</si>
  <si>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</si>
  <si>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</si>
  <si>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</si>
  <si>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</si>
  <si>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</si>
  <si>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</si>
  <si>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</si>
  <si>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</si>
  <si>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</si>
  <si>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</si>
  <si>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</si>
  <si>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</si>
  <si>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</si>
  <si>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</si>
  <si>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</si>
  <si>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</si>
  <si>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</si>
  <si>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</si>
  <si>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</si>
  <si>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</si>
  <si>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</si>
  <si>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</si>
  <si>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</si>
  <si>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</si>
  <si>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</si>
  <si>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</si>
  <si>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</si>
  <si>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</si>
  <si>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</si>
  <si>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</si>
  <si>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</si>
  <si>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</si>
  <si>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</si>
  <si>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</si>
  <si>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</si>
  <si>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</si>
  <si>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</si>
  <si>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</si>
  <si>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</si>
  <si>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</si>
  <si>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</si>
  <si>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</si>
  <si>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</si>
  <si>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</si>
  <si>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</si>
  <si>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</si>
  <si>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</si>
  <si>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</si>
  <si>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</si>
  <si>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</si>
  <si>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</si>
  <si>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</si>
  <si>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</si>
  <si>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</si>
  <si>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</si>
  <si>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</si>
  <si>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</si>
  <si>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</si>
  <si>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</si>
  <si>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</si>
  <si>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</si>
  <si>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</si>
  <si>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</si>
  <si>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</si>
  <si>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</si>
  <si>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</si>
  <si>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</si>
  <si>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</si>
  <si>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</si>
  <si>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</si>
  <si>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</si>
  <si>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</si>
  <si>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</si>
  <si>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</si>
  <si>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</si>
  <si>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</si>
  <si>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</si>
  <si>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</si>
  <si>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</si>
  <si>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</si>
  <si>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</si>
  <si>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</si>
  <si>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</si>
  <si>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</si>
  <si>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</si>
  <si>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</si>
  <si>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</si>
  <si>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</si>
  <si>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</si>
  <si>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</si>
  <si>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</si>
  <si>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</si>
  <si>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</si>
  <si>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</si>
  <si>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</si>
  <si>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</si>
  <si>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</si>
  <si>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</si>
  <si>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</si>
  <si>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</si>
  <si>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</si>
  <si>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</si>
  <si>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</si>
  <si>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</si>
  <si>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</si>
  <si>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</si>
  <si>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</si>
  <si>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</si>
  <si>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</si>
  <si>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</si>
  <si>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</si>
  <si>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</si>
  <si>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</si>
  <si>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</si>
  <si>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</si>
  <si>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</si>
  <si>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</si>
  <si>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</si>
  <si>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</si>
  <si>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</si>
  <si>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</si>
  <si>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</si>
  <si>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</si>
  <si>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</si>
  <si>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</si>
  <si>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</si>
  <si>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</si>
  <si>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</si>
  <si>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</si>
  <si>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</si>
  <si>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</si>
  <si>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</si>
  <si>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</si>
  <si>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</si>
  <si>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</si>
  <si>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</si>
  <si>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</si>
  <si>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</si>
  <si>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</si>
  <si>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</si>
  <si>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</si>
  <si>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</si>
  <si>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</si>
  <si>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</si>
  <si>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</si>
  <si>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</si>
  <si>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</si>
  <si>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</si>
  <si>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</si>
  <si>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</si>
  <si>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</si>
  <si>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</si>
  <si>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</si>
  <si>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</si>
  <si>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</si>
  <si>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</si>
  <si>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</si>
  <si>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</si>
  <si>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</si>
  <si>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</si>
  <si>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</si>
  <si>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</si>
  <si>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</si>
  <si>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</si>
  <si>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</si>
  <si>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</si>
  <si>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</si>
  <si>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</si>
  <si>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</si>
  <si>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</si>
  <si>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</si>
  <si>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</si>
  <si>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</si>
  <si>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</si>
  <si>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</si>
  <si>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</si>
  <si>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</si>
  <si>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</si>
  <si>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</si>
  <si>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</si>
  <si>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</si>
  <si>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</si>
  <si>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</si>
  <si>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</si>
  <si>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</si>
  <si>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</si>
  <si>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</si>
  <si>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</si>
  <si>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</si>
  <si>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</si>
  <si>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</si>
  <si>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</si>
  <si>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</si>
  <si>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</si>
  <si>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</si>
  <si>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</si>
  <si>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</si>
  <si>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</si>
  <si>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</si>
  <si>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</si>
  <si>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</si>
  <si>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</si>
  <si>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</si>
  <si>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</si>
  <si>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</si>
  <si>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</si>
  <si>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</si>
  <si>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</si>
  <si>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</si>
  <si>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</si>
  <si>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</si>
  <si>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</si>
  <si>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</si>
  <si>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</si>
  <si>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</si>
  <si>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</si>
  <si>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</si>
  <si>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</si>
  <si>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</si>
  <si>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</si>
  <si>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</si>
  <si>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</si>
  <si>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</si>
  <si>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</si>
  <si>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</si>
  <si>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</si>
  <si>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</si>
  <si>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</si>
  <si>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</si>
  <si>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</si>
  <si>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</si>
  <si>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</si>
  <si>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</si>
  <si>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</si>
  <si>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</si>
  <si>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</si>
  <si>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</si>
  <si>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</si>
  <si>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</si>
  <si>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</si>
  <si>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</si>
  <si>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</si>
  <si>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</si>
  <si>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</si>
  <si>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</si>
  <si>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</si>
  <si>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</si>
  <si>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</si>
  <si>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</si>
  <si>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</si>
  <si>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</si>
  <si>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</si>
  <si>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</si>
  <si>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</si>
  <si>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</si>
  <si>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</si>
  <si>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</si>
  <si>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</si>
  <si>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</si>
  <si>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</si>
  <si>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</si>
  <si>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</si>
  <si>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</si>
  <si>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</si>
  <si>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</si>
  <si>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</si>
  <si>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</si>
  <si>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</si>
  <si>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</si>
  <si>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</si>
  <si>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</si>
  <si>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</si>
  <si>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</si>
  <si>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</si>
  <si>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</si>
  <si>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</si>
  <si>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</si>
  <si>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</si>
  <si>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</si>
  <si>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</si>
  <si>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</si>
  <si>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</si>
  <si>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</si>
  <si>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</si>
  <si>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</si>
  <si>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</si>
  <si>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</si>
  <si>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</si>
  <si>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</si>
  <si>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</si>
  <si>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</si>
  <si>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</si>
  <si>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</si>
  <si>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</si>
  <si>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</si>
  <si>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</si>
  <si>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</si>
  <si>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</si>
  <si>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</si>
  <si>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</si>
  <si>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</si>
  <si>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</si>
  <si>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</si>
  <si>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</si>
  <si>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</si>
  <si>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</si>
  <si>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</si>
  <si>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</si>
  <si>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</si>
  <si>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</si>
  <si>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</si>
  <si>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</si>
  <si>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</si>
  <si>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</si>
  <si>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</si>
  <si>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</si>
  <si>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</si>
  <si>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</si>
  <si>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</si>
  <si>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</si>
  <si>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</si>
  <si>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</si>
  <si>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</si>
  <si>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</si>
  <si>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</si>
  <si>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</si>
  <si>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</si>
  <si>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</si>
  <si>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</si>
  <si>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</si>
  <si>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</si>
  <si>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</si>
  <si>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</si>
  <si>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</si>
  <si>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</si>
  <si>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</si>
  <si>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</si>
  <si>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</si>
  <si>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</si>
  <si>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</si>
  <si>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</si>
  <si>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</si>
  <si>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</si>
  <si>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</si>
  <si>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</si>
  <si>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</si>
  <si>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</si>
  <si>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</si>
  <si>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</si>
  <si>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</si>
  <si>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</si>
  <si>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</si>
  <si>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</si>
  <si>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</si>
  <si>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</si>
  <si>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</si>
  <si>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</si>
  <si>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</si>
  <si>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</si>
  <si>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</si>
  <si>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</si>
  <si>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</si>
  <si>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</si>
  <si>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</si>
  <si>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</si>
  <si>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</si>
  <si>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</si>
  <si>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</si>
  <si>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</si>
  <si>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</si>
  <si>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</si>
  <si>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</si>
  <si>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</si>
  <si>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</si>
  <si>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</si>
  <si>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</si>
  <si>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</si>
  <si>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</si>
  <si>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</si>
  <si>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</si>
  <si>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</si>
  <si>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</si>
  <si>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</si>
  <si>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</si>
  <si>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</si>
  <si>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</si>
  <si>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</si>
  <si>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</si>
  <si>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</si>
  <si>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</si>
  <si>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</si>
  <si>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</si>
  <si>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</si>
  <si>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</si>
  <si>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</si>
  <si>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</si>
  <si>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</si>
  <si>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</si>
  <si>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</si>
  <si>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</si>
  <si>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</si>
  <si>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</si>
  <si>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</si>
  <si>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</si>
  <si>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</si>
  <si>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</si>
  <si>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</si>
  <si>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</si>
  <si>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</si>
  <si>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</si>
  <si>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</si>
  <si>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</si>
  <si>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</si>
  <si>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</si>
  <si>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</si>
  <si>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</si>
  <si>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</si>
  <si>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</si>
  <si>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</si>
  <si>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</si>
  <si>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</si>
  <si>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</si>
  <si>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</si>
  <si>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</si>
  <si>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</si>
  <si>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</si>
  <si>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</si>
  <si>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</si>
  <si>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</si>
  <si>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</si>
  <si>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</si>
  <si>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</si>
  <si>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</si>
  <si>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</si>
  <si>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</si>
  <si>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</si>
  <si>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</si>
  <si>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</si>
  <si>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</si>
  <si>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</si>
  <si>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</si>
  <si>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</si>
  <si>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</si>
  <si>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</si>
  <si>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</si>
  <si>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</si>
  <si>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</si>
  <si>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</si>
  <si>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</si>
  <si>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</si>
  <si>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</si>
  <si>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</si>
  <si>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</si>
  <si>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</si>
  <si>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</si>
  <si>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</si>
  <si>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</si>
  <si>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</si>
  <si>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</si>
  <si>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</si>
  <si>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</si>
  <si>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</si>
  <si>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</si>
  <si>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</si>
  <si>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</si>
  <si>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</si>
  <si>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</si>
  <si>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</si>
  <si>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</si>
  <si>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</si>
  <si>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</si>
  <si>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</si>
  <si>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</si>
  <si>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</si>
  <si>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</si>
  <si>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</si>
  <si>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</si>
  <si>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</si>
  <si>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</si>
  <si>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</si>
  <si>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</si>
  <si>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</si>
  <si>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</si>
  <si>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</si>
  <si>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</si>
  <si>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</si>
  <si>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</si>
  <si>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</si>
  <si>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</si>
  <si>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</si>
  <si>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</si>
  <si>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</si>
  <si>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</si>
  <si>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</si>
  <si>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</si>
  <si>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</si>
  <si>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</si>
  <si>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</si>
  <si>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</si>
  <si>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</si>
  <si>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</si>
  <si>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</si>
  <si>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</si>
  <si>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</si>
  <si>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</si>
  <si>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</si>
  <si>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</si>
  <si>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</si>
  <si>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</si>
  <si>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</si>
  <si>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</si>
  <si>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</si>
  <si>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</si>
  <si>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</si>
  <si>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</si>
  <si>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</si>
  <si>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</si>
  <si>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</si>
  <si>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</si>
  <si>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</si>
  <si>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</si>
  <si>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</si>
  <si>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</si>
  <si>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</si>
  <si>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</si>
  <si>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</si>
  <si>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</si>
  <si>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</si>
  <si>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</si>
  <si>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</si>
  <si>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</si>
  <si>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</si>
  <si>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</si>
  <si>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</si>
  <si>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</si>
  <si>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</si>
  <si>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</si>
  <si>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</si>
  <si>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</si>
  <si>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</si>
  <si>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</si>
  <si>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</si>
  <si>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</si>
  <si>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</si>
  <si>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</si>
  <si>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</si>
  <si>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</si>
  <si>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</si>
  <si>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</si>
  <si>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</si>
  <si>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</si>
  <si>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</si>
  <si>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</si>
  <si>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</si>
  <si>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</si>
  <si>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</si>
  <si>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</si>
  <si>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</si>
  <si>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</si>
  <si>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</si>
  <si>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</si>
  <si>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</si>
  <si>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</si>
  <si>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</si>
  <si>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</si>
  <si>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</si>
  <si>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</si>
  <si>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</si>
  <si>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</si>
  <si>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</si>
  <si>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</si>
  <si>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</si>
  <si>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</si>
  <si>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</si>
  <si>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</si>
  <si>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</si>
  <si>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</si>
  <si>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</si>
  <si>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</si>
  <si>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</si>
  <si>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</si>
  <si>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</si>
  <si>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</si>
  <si>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</si>
  <si>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</si>
  <si>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</si>
  <si>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</si>
  <si>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</si>
  <si>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</si>
  <si>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</si>
  <si>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</si>
  <si>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</si>
  <si>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</si>
  <si>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</si>
  <si>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</si>
  <si>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</si>
  <si>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</si>
  <si>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</si>
  <si>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</si>
  <si>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</si>
  <si>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</si>
  <si>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</si>
  <si>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</si>
  <si>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</si>
  <si>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</si>
  <si>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</si>
  <si>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</si>
  <si>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</si>
  <si>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</si>
  <si>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</si>
  <si>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</si>
  <si>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</si>
  <si>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</si>
  <si>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</si>
  <si>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</si>
  <si>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</si>
  <si>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</si>
  <si>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</si>
  <si>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</si>
  <si>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</si>
  <si>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</si>
  <si>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</si>
  <si>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</si>
  <si>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</si>
  <si>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</si>
  <si>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</si>
  <si>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</si>
  <si>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</si>
  <si>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</si>
  <si>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</si>
  <si>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</si>
  <si>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</si>
  <si>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</si>
  <si>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</si>
  <si>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</si>
  <si>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</si>
  <si>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</si>
  <si>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</si>
  <si>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</si>
  <si>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</si>
  <si>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</si>
  <si>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</si>
  <si>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</si>
  <si>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</si>
  <si>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</si>
  <si>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</si>
  <si>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</si>
  <si>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</si>
  <si>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</si>
  <si>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</si>
  <si>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</si>
  <si>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</si>
  <si>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</si>
  <si>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</si>
  <si>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</si>
  <si>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</si>
  <si>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</si>
  <si>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</si>
  <si>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</si>
  <si>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</si>
  <si>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</si>
  <si>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</si>
  <si>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</si>
  <si>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</si>
  <si>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</si>
  <si>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</si>
  <si>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</si>
  <si>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</si>
  <si>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</si>
  <si>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</si>
  <si>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</si>
  <si>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</si>
  <si>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</si>
  <si>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</si>
  <si>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</si>
  <si>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</si>
  <si>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</si>
  <si>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</si>
  <si>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</si>
  <si>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</si>
  <si>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</si>
  <si>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</si>
  <si>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</si>
  <si>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</si>
  <si>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</si>
  <si>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</si>
  <si>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</si>
  <si>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</si>
  <si>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</si>
  <si>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</si>
  <si>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</si>
  <si>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</si>
  <si>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</si>
  <si>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</si>
  <si>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</si>
  <si>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</si>
  <si>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</si>
  <si>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</si>
  <si>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</si>
  <si>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</si>
  <si>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</si>
  <si>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</si>
  <si>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</si>
  <si>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</si>
  <si>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</si>
  <si>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</si>
  <si>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</si>
  <si>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</si>
  <si>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</si>
  <si>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</si>
  <si>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</si>
  <si>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</si>
  <si>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</si>
  <si>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</si>
  <si>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</si>
  <si>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</si>
  <si>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</si>
  <si>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</si>
  <si>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</si>
  <si>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</si>
  <si>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</si>
  <si>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</si>
  <si>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</si>
  <si>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</si>
  <si>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</si>
  <si>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</si>
  <si>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</si>
  <si>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</si>
  <si>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</si>
  <si>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</si>
  <si>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</si>
  <si>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</si>
  <si>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</si>
  <si>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</si>
  <si>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</si>
  <si>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</si>
  <si>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</si>
  <si>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</si>
  <si>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</si>
  <si>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</si>
  <si>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</si>
  <si>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</si>
  <si>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</si>
  <si>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</si>
  <si>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</si>
  <si>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</si>
  <si>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</si>
  <si>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</si>
  <si>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</si>
  <si>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</si>
  <si>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</si>
  <si>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</si>
  <si>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</si>
  <si>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</si>
  <si>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</si>
  <si>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</si>
  <si>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</si>
  <si>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</si>
  <si>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</si>
  <si>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</si>
  <si>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</si>
  <si>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</si>
  <si>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</si>
  <si>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</si>
  <si>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</si>
  <si>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</si>
  <si>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</si>
  <si>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</si>
  <si>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</si>
  <si>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</si>
  <si>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</si>
  <si>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</si>
  <si>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</si>
  <si>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</si>
  <si>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</si>
  <si>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</si>
  <si>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</si>
  <si>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</si>
  <si>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</si>
  <si>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</si>
  <si>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</si>
  <si>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</si>
  <si>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</si>
  <si>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</si>
  <si>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</si>
  <si>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</si>
  <si>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</si>
  <si>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</si>
  <si>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</si>
  <si>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</si>
  <si>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</si>
  <si>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</si>
  <si>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</si>
  <si>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</si>
  <si>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</si>
  <si>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</si>
  <si>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</si>
  <si>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</si>
  <si>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</si>
  <si>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</si>
  <si>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</si>
  <si>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</si>
  <si>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</si>
  <si>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</si>
  <si>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</si>
  <si>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</si>
  <si>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</si>
  <si>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</si>
  <si>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</si>
  <si>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</si>
  <si>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</si>
  <si>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</si>
  <si>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</si>
  <si>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</si>
  <si>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</si>
  <si>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</si>
  <si>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</si>
  <si>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</si>
  <si>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</si>
  <si>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</si>
  <si>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</si>
  <si>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</si>
  <si>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</si>
  <si>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</si>
  <si>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</si>
  <si>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</si>
  <si>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</si>
  <si>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</si>
  <si>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</si>
  <si>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</si>
  <si>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</si>
  <si>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</si>
  <si>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</si>
  <si>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</si>
  <si>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</si>
  <si>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</si>
  <si>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</si>
  <si>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</si>
  <si>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</si>
  <si>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</si>
  <si>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</si>
  <si>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</si>
  <si>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</si>
  <si>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</si>
  <si>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</si>
  <si>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</si>
  <si>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</si>
  <si>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</si>
  <si>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</si>
  <si>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</si>
  <si>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</si>
  <si>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</si>
  <si>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</si>
  <si>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</si>
  <si>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</si>
  <si>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</si>
  <si>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</si>
  <si>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</si>
  <si>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</si>
  <si>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</si>
  <si>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</si>
  <si>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</si>
  <si>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</si>
  <si>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</si>
  <si>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</si>
  <si>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</si>
  <si>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</si>
  <si>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</si>
  <si>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</si>
  <si>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</si>
  <si>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</si>
  <si>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</si>
  <si>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</si>
  <si>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</si>
  <si>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</si>
  <si>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</si>
  <si>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</si>
  <si>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</si>
  <si>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</si>
  <si>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</si>
  <si>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</si>
  <si>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</si>
  <si>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</si>
  <si>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</si>
  <si>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</si>
  <si>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</si>
  <si>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</si>
  <si>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</si>
  <si>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</si>
  <si>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</si>
  <si>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</si>
  <si>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</si>
  <si>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</si>
  <si>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</si>
  <si>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</si>
  <si>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</si>
  <si>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</si>
  <si>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</si>
  <si>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</si>
  <si>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</si>
  <si>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</si>
  <si>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</si>
  <si>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</si>
  <si>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</si>
  <si>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</si>
  <si>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</si>
  <si>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</si>
  <si>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</si>
  <si>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</si>
  <si>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</si>
  <si>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</si>
  <si>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</si>
  <si>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</si>
  <si>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</si>
  <si>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</si>
  <si>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</si>
  <si>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</si>
  <si>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</si>
  <si>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</si>
  <si>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</si>
  <si>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</si>
  <si>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</si>
  <si>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</si>
  <si>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</si>
  <si>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</si>
  <si>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</si>
  <si>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</si>
  <si>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</si>
  <si>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</si>
  <si>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</si>
  <si>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</si>
  <si>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</si>
  <si>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</si>
  <si>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</si>
  <si>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</si>
  <si>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</si>
  <si>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</si>
  <si>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</si>
  <si>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</si>
  <si>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</si>
  <si>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</si>
  <si>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</si>
  <si>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</si>
  <si>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</si>
  <si>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</si>
  <si>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</si>
  <si>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</si>
  <si>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</si>
  <si>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</si>
  <si>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</si>
  <si>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</si>
  <si>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</si>
  <si>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</si>
  <si>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</si>
  <si>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</si>
  <si>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</si>
  <si>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</si>
  <si>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</si>
  <si>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</si>
  <si>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</si>
  <si>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</si>
  <si>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</si>
  <si>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</si>
  <si>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</si>
  <si>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</si>
  <si>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</si>
  <si>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</si>
  <si>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</si>
  <si>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</si>
  <si>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</si>
  <si>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</si>
  <si>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</si>
  <si>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</si>
  <si>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</si>
  <si>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</si>
  <si>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</si>
  <si>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</si>
  <si>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</si>
  <si>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</si>
  <si>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</si>
  <si>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</si>
  <si>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</si>
  <si>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</si>
  <si>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</si>
  <si>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</si>
  <si>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</si>
  <si>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</si>
  <si>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</si>
  <si>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</si>
  <si>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</si>
  <si>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</si>
  <si>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</si>
  <si>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</si>
  <si>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</si>
  <si>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</si>
  <si>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</si>
  <si>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</si>
  <si>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</si>
  <si>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</si>
  <si>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</si>
  <si>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</si>
  <si>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</si>
  <si>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</si>
  <si>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</si>
  <si>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</si>
  <si>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</si>
  <si>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</si>
  <si>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</si>
  <si>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</si>
  <si>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</si>
  <si>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</si>
  <si>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</si>
  <si>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</si>
  <si>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</si>
  <si>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</si>
  <si>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</si>
  <si>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</si>
  <si>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</si>
  <si>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</si>
  <si>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</si>
  <si>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</si>
  <si>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</si>
  <si>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</si>
  <si>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</si>
  <si>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</si>
  <si>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</si>
  <si>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</si>
  <si>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</si>
  <si>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</si>
  <si>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</si>
  <si>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</si>
  <si>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</si>
  <si>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</si>
  <si>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</si>
  <si>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</si>
  <si>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</si>
  <si>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</si>
  <si>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</si>
  <si>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</si>
  <si>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</si>
  <si>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</si>
  <si>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</si>
  <si>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</si>
  <si>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</si>
  <si>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</si>
  <si>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</si>
  <si>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</si>
  <si>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</si>
  <si>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</si>
  <si>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</si>
  <si>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</si>
  <si>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</si>
  <si>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</si>
  <si>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</si>
  <si>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</si>
  <si>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</si>
  <si>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</si>
  <si>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</si>
  <si>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</si>
  <si>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</si>
  <si>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</si>
  <si>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</si>
  <si>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</si>
  <si>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</si>
  <si>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</si>
  <si>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</si>
  <si>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</si>
  <si>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</si>
  <si>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</si>
  <si>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</si>
  <si>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</si>
  <si>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</si>
  <si>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</si>
  <si>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</si>
  <si>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</si>
  <si>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</si>
  <si>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</si>
  <si>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</si>
  <si>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</si>
  <si>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</si>
  <si>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</si>
  <si>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</si>
  <si>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</si>
  <si>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</si>
  <si>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</si>
  <si>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</si>
  <si>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</si>
  <si>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</si>
  <si>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</si>
  <si>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</si>
  <si>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</si>
  <si>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</si>
  <si>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</si>
  <si>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</si>
  <si>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</si>
  <si>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</si>
  <si>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</si>
  <si>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</si>
  <si>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</si>
  <si>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</si>
  <si>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</si>
  <si>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</si>
  <si>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</si>
  <si>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</si>
  <si>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</si>
  <si>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</si>
  <si>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</si>
  <si>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</si>
  <si>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</si>
  <si>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</si>
  <si>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</si>
  <si>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</si>
  <si>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</si>
  <si>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</si>
  <si>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</si>
  <si>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</si>
  <si>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</si>
  <si>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</si>
  <si>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</si>
  <si>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</si>
  <si>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</si>
  <si>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</si>
  <si>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</si>
  <si>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</si>
  <si>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</si>
  <si>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</si>
  <si>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</si>
  <si>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</si>
  <si>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</si>
  <si>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</si>
  <si>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</si>
  <si>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</si>
  <si>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</si>
  <si>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</si>
  <si>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</si>
  <si>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</si>
  <si>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</si>
  <si>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</si>
  <si>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</si>
  <si>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</si>
  <si>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</si>
  <si>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</si>
  <si>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</si>
  <si>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</si>
  <si>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</si>
  <si>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</si>
  <si>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</si>
  <si>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</si>
  <si>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</si>
  <si>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</si>
  <si>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</si>
  <si>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</si>
  <si>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</si>
  <si>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</si>
  <si>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</si>
  <si>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</si>
  <si>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</si>
  <si>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</si>
  <si>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</si>
  <si>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</si>
  <si>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</si>
  <si>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</si>
  <si>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</si>
  <si>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</si>
  <si>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</si>
  <si>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</si>
  <si>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</si>
  <si>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</si>
  <si>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</si>
  <si>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</si>
  <si>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</si>
  <si>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</si>
  <si>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</si>
  <si>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</si>
  <si>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</si>
  <si>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</si>
  <si>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</si>
  <si>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</si>
  <si>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</si>
  <si>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</si>
  <si>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</si>
  <si>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</si>
  <si>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</si>
  <si>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</si>
  <si>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</si>
  <si>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</si>
  <si>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</si>
  <si>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</si>
  <si>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</si>
  <si>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</si>
  <si>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</si>
  <si>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</si>
  <si>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</si>
  <si>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</si>
  <si>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</si>
  <si>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</si>
  <si>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</si>
  <si>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</si>
  <si>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</si>
  <si>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</si>
  <si>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</si>
  <si>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</si>
  <si>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</si>
  <si>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</si>
  <si>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</si>
  <si>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</si>
  <si>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</si>
  <si>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</si>
  <si>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</si>
  <si>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</si>
  <si>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</si>
  <si>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</si>
  <si>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</si>
  <si>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</si>
  <si>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</si>
  <si>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</si>
  <si>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</si>
  <si>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</si>
  <si>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</si>
  <si>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</si>
  <si>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</si>
  <si>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</si>
  <si>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</si>
  <si>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</si>
  <si>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</si>
  <si>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</si>
  <si>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</si>
  <si>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</si>
  <si>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</si>
  <si>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</si>
  <si>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</si>
  <si>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</si>
  <si>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</si>
  <si>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</si>
  <si>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</si>
  <si>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</si>
  <si>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</si>
  <si>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</si>
  <si>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</si>
  <si>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</si>
  <si>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</si>
  <si>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</si>
  <si>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</si>
  <si>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</si>
  <si>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</si>
  <si>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</si>
  <si>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</si>
  <si>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</si>
  <si>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</si>
  <si>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</si>
  <si>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</si>
  <si>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</si>
  <si>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</si>
  <si>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</si>
  <si>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</si>
  <si>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</si>
  <si>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</si>
  <si>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</si>
  <si>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</si>
  <si>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</si>
  <si>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</si>
  <si>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</si>
  <si>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</si>
  <si>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</si>
  <si>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</si>
  <si>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</si>
  <si>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</si>
  <si>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</si>
  <si>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</si>
  <si>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</si>
  <si>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</si>
  <si>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</si>
  <si>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</si>
  <si>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</si>
  <si>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</si>
  <si>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</si>
  <si>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</si>
  <si>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</si>
  <si>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</si>
  <si>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</si>
  <si>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</si>
  <si>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</si>
  <si>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</si>
  <si>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</si>
  <si>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</si>
  <si>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</si>
  <si>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</si>
  <si>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</si>
  <si>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</si>
  <si>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</si>
  <si>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</si>
  <si>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</si>
  <si>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</si>
  <si>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</si>
  <si>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</si>
  <si>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</si>
  <si>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</si>
  <si>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</si>
  <si>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</si>
  <si>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</si>
  <si>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</si>
  <si>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</si>
  <si>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</si>
  <si>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</si>
  <si>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</si>
  <si>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</si>
  <si>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</si>
  <si>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</si>
  <si>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</si>
  <si>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</si>
  <si>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</si>
  <si>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</si>
  <si>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</si>
  <si>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</si>
  <si>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</si>
  <si>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</si>
  <si>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</si>
  <si>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</si>
  <si>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</si>
  <si>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</si>
  <si>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</si>
  <si>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</si>
  <si>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</si>
  <si>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</si>
  <si>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</si>
  <si>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</si>
  <si>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</si>
  <si>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</si>
  <si>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</si>
  <si>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</si>
  <si>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</si>
  <si>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</si>
  <si>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</si>
  <si>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</si>
  <si>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</si>
  <si>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</si>
  <si>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</si>
  <si>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</si>
  <si>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</si>
  <si>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</si>
  <si>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</si>
  <si>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</si>
  <si>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</si>
  <si>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</si>
  <si>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</si>
  <si>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</si>
  <si>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</si>
  <si>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</si>
  <si>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</si>
  <si>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</si>
  <si>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</si>
  <si>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</si>
  <si>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</si>
  <si>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</si>
  <si>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</si>
  <si>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</si>
  <si>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</si>
  <si>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</si>
  <si>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</si>
  <si>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</si>
  <si>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</si>
  <si>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</si>
  <si>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</si>
  <si>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</si>
  <si>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</si>
  <si>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</si>
  <si>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</si>
  <si>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</si>
  <si>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</si>
  <si>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</si>
  <si>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</si>
  <si>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</si>
  <si>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</si>
  <si>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</si>
  <si>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</si>
  <si>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</si>
  <si>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</si>
  <si>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</si>
  <si>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</si>
  <si>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</si>
  <si>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</si>
  <si>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</si>
  <si>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</si>
  <si>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</si>
  <si>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</si>
  <si>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</si>
  <si>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</si>
  <si>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</si>
  <si>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</si>
  <si>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</si>
  <si>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</si>
  <si>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</si>
  <si>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</si>
  <si>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</si>
  <si>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</si>
  <si>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</si>
  <si>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</si>
  <si>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</si>
  <si>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</si>
  <si>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</si>
  <si>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</si>
  <si>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</si>
  <si>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</si>
  <si>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</si>
  <si>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</si>
  <si>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</si>
  <si>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</si>
  <si>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</si>
  <si>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</si>
  <si>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</si>
  <si>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</si>
  <si>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</si>
  <si>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</si>
  <si>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</si>
  <si>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</si>
  <si>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</si>
  <si>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</si>
  <si>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</si>
  <si>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</si>
  <si>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</si>
  <si>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</si>
  <si>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</si>
  <si>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</si>
  <si>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</si>
  <si>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</si>
  <si>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</si>
  <si>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</si>
  <si>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</si>
  <si>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</si>
  <si>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</si>
  <si>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</si>
  <si>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</si>
  <si>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</si>
  <si>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</si>
  <si>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</si>
  <si>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</si>
  <si>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</si>
  <si>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</si>
  <si>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</si>
  <si>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</si>
  <si>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</si>
  <si>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</si>
  <si>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</si>
  <si>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</si>
  <si>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</si>
  <si>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</si>
  <si>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</si>
  <si>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</si>
  <si>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</si>
  <si>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</si>
  <si>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</si>
  <si>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</si>
  <si>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</si>
  <si>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</si>
  <si>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</si>
  <si>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</si>
  <si>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</si>
  <si>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</si>
  <si>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</si>
  <si>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</si>
  <si>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</si>
  <si>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</si>
  <si>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</si>
  <si>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</si>
  <si>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</si>
  <si>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</si>
  <si>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</si>
  <si>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</si>
  <si>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</si>
  <si>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</si>
  <si>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</si>
  <si>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</si>
  <si>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</si>
  <si>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</si>
  <si>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</si>
  <si>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</si>
  <si>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</si>
  <si>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</si>
  <si>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</si>
  <si>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</si>
  <si>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</si>
  <si>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</si>
  <si>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</si>
  <si>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</si>
  <si>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</si>
  <si>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</si>
  <si>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</si>
  <si>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</si>
  <si>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</si>
  <si>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</si>
  <si>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</si>
  <si>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</si>
  <si>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</si>
  <si>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</si>
  <si>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</si>
  <si>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</si>
  <si>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</si>
  <si>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</si>
  <si>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</si>
  <si>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</si>
  <si>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</si>
  <si>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</si>
  <si>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</si>
  <si>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</si>
  <si>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</si>
  <si>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</si>
  <si>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</si>
  <si>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</si>
  <si>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</si>
  <si>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</si>
  <si>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</si>
  <si>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</si>
  <si>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</si>
  <si>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</si>
  <si>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</si>
  <si>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</si>
  <si>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</si>
  <si>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</si>
  <si>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</si>
  <si>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</si>
  <si>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</si>
  <si>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</si>
  <si>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</si>
  <si>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</si>
  <si>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</si>
  <si>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</si>
  <si>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</si>
  <si>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</si>
  <si>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</si>
  <si>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</si>
  <si>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</si>
  <si>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</si>
  <si>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</si>
  <si>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</si>
  <si>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</si>
  <si>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</si>
  <si>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</si>
  <si>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</si>
  <si>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</si>
  <si>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</si>
  <si>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</si>
  <si>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</si>
  <si>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</si>
  <si>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</si>
  <si>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</si>
  <si>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</si>
  <si>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</si>
  <si>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</si>
  <si>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</si>
  <si>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</si>
  <si>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</si>
  <si>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</si>
  <si>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</si>
  <si>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</si>
  <si>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</si>
  <si>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</si>
  <si>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</si>
  <si>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</si>
  <si>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</si>
  <si>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</si>
  <si>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</si>
  <si>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</si>
  <si>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</si>
  <si>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</si>
  <si>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</si>
  <si>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</si>
  <si>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</si>
  <si>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</si>
  <si>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</si>
  <si>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</si>
  <si>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</si>
  <si>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</si>
  <si>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</si>
  <si>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</si>
  <si>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</si>
  <si>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</si>
  <si>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</si>
  <si>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</si>
  <si>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</si>
  <si>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</si>
  <si>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</si>
  <si>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</si>
  <si>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</si>
  <si>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</si>
  <si>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</si>
  <si>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</si>
  <si>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</si>
  <si>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</si>
  <si>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</si>
  <si>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</si>
  <si>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</si>
  <si>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</si>
  <si>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</si>
  <si>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</si>
  <si>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</si>
  <si>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</si>
  <si>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</si>
  <si>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</si>
  <si>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</si>
  <si>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</si>
  <si>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</si>
  <si>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</si>
  <si>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</si>
  <si>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</si>
  <si>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</si>
  <si>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</si>
  <si>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</si>
  <si>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</si>
  <si>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</si>
  <si>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</si>
  <si>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</si>
  <si>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</si>
  <si>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</si>
  <si>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</si>
  <si>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</si>
  <si>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</si>
  <si>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</si>
  <si>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</si>
  <si>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</si>
  <si>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</si>
  <si>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</si>
  <si>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</si>
  <si>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</si>
  <si>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</si>
  <si>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</si>
  <si>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</si>
  <si>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</si>
  <si>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</si>
  <si>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</si>
  <si>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</si>
  <si>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</si>
  <si>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</si>
  <si>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</si>
  <si>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</si>
  <si>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</si>
  <si>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</si>
  <si>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</si>
  <si>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</si>
  <si>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</si>
  <si>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</si>
  <si>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</si>
  <si>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</si>
  <si>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</si>
  <si>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</si>
  <si>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</si>
  <si>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</si>
  <si>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</si>
  <si>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</si>
  <si>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</si>
  <si>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</si>
  <si>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</si>
  <si>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</si>
  <si>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</si>
  <si>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</si>
  <si>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</si>
  <si>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</si>
  <si>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</si>
  <si>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</si>
  <si>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</si>
  <si>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</si>
  <si>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</si>
  <si>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</si>
  <si>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</si>
  <si>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</si>
  <si>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</si>
  <si>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</si>
  <si>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</si>
  <si>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</si>
  <si>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</si>
  <si>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</si>
  <si>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</si>
  <si>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</si>
  <si>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</si>
  <si>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</si>
  <si>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</si>
  <si>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</si>
  <si>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</si>
  <si>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</si>
  <si>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</si>
  <si>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</si>
  <si>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</si>
  <si>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</si>
  <si>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</si>
  <si>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</si>
  <si>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</si>
  <si>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</si>
  <si>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</si>
  <si>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</si>
  <si>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</si>
  <si>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</si>
  <si>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</si>
  <si>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</si>
  <si>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</si>
  <si>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</si>
  <si>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</si>
  <si>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</si>
  <si>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</si>
  <si>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</si>
  <si>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</si>
  <si>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</si>
  <si>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</si>
  <si>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</si>
  <si>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</si>
  <si>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</si>
  <si>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</si>
  <si>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</si>
  <si>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</si>
  <si>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</si>
  <si>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</si>
  <si>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</si>
  <si>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</si>
  <si>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</si>
  <si>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</si>
  <si>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</si>
  <si>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</si>
  <si>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</si>
  <si>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</si>
  <si>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</si>
  <si>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</si>
  <si>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</si>
  <si>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</si>
  <si>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</si>
  <si>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</si>
  <si>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</si>
  <si>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</si>
  <si>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</si>
  <si>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</si>
  <si>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</si>
  <si>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</si>
  <si>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</si>
  <si>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</si>
  <si>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</si>
  <si>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</si>
  <si>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</si>
  <si>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</si>
  <si>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</si>
  <si>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</si>
  <si>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</si>
  <si>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</si>
  <si>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</si>
  <si>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</si>
  <si>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</si>
  <si>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</si>
  <si>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</si>
  <si>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</si>
  <si>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</si>
  <si>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</si>
  <si>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</si>
  <si>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</si>
  <si>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</si>
  <si>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</si>
  <si>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</si>
  <si>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</si>
  <si>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</si>
  <si>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</si>
  <si>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</si>
  <si>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</si>
  <si>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</si>
  <si>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</si>
  <si>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</si>
  <si>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</si>
  <si>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</si>
  <si>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</si>
  <si>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</si>
  <si>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</si>
  <si>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</si>
  <si>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</si>
  <si>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</si>
  <si>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</si>
  <si>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</si>
  <si>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</si>
  <si>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</si>
  <si>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</si>
  <si>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</si>
  <si>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</si>
  <si>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</si>
  <si>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</si>
  <si>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</si>
  <si>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</si>
  <si>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</si>
  <si>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</si>
  <si>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</si>
  <si>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</si>
  <si>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</si>
  <si>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</si>
  <si>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</si>
  <si>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</si>
  <si>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</si>
  <si>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</si>
  <si>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</si>
  <si>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</si>
  <si>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</si>
  <si>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</si>
  <si>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</si>
  <si>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</si>
  <si>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</si>
  <si>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</si>
  <si>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</si>
  <si>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</si>
  <si>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</si>
  <si>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</si>
  <si>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</si>
  <si>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</si>
  <si>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</si>
  <si>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</si>
  <si>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</si>
  <si>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</si>
  <si>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</si>
  <si>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</si>
  <si>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</si>
  <si>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</si>
  <si>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</si>
  <si>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</si>
  <si>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</si>
  <si>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</si>
  <si>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</si>
  <si>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</si>
  <si>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</si>
  <si>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</si>
  <si>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</si>
  <si>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</si>
  <si>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</si>
  <si>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</si>
  <si>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</si>
  <si>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</si>
  <si>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</si>
  <si>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</si>
  <si>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</si>
  <si>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</si>
  <si>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</si>
  <si>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</si>
  <si>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</si>
  <si>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</si>
  <si>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</si>
  <si>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</si>
  <si>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</si>
  <si>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</si>
  <si>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</si>
  <si>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</si>
  <si>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</si>
  <si>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</si>
  <si>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</si>
  <si>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</si>
  <si>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</si>
  <si>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</si>
  <si>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</si>
  <si>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</si>
  <si>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</si>
  <si>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</si>
  <si>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</si>
  <si>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</si>
  <si>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</si>
  <si>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</si>
  <si>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</si>
  <si>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</si>
  <si>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</si>
  <si>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</si>
  <si>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</si>
  <si>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</si>
  <si>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</si>
  <si>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</si>
  <si>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</si>
  <si>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</si>
  <si>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</si>
  <si>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</si>
  <si>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</si>
  <si>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</si>
  <si>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</si>
  <si>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</si>
  <si>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</si>
  <si>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</si>
  <si>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</si>
  <si>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</si>
  <si>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</si>
  <si>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</si>
  <si>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</si>
  <si>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</si>
  <si>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</si>
  <si>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</si>
  <si>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</si>
  <si>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</si>
  <si>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</si>
  <si>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</si>
  <si>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</si>
  <si>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</si>
  <si>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</si>
  <si>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</si>
  <si>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</si>
  <si>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</si>
  <si>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</si>
  <si>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</si>
  <si>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</si>
  <si>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</si>
  <si>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</si>
  <si>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</si>
  <si>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</si>
  <si>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</si>
  <si>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</si>
  <si>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</si>
  <si>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</si>
  <si>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</si>
  <si>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</si>
  <si>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</si>
  <si>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</si>
  <si>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</si>
  <si>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</si>
  <si>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</si>
  <si>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</si>
  <si>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</si>
  <si>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</si>
  <si>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</si>
  <si>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</si>
  <si>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</si>
  <si>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</si>
  <si>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</si>
  <si>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</si>
  <si>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</si>
  <si>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</si>
  <si>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</si>
  <si>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</si>
  <si>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</si>
  <si>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</si>
  <si>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</si>
  <si>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</si>
  <si>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</si>
  <si>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</si>
  <si>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</si>
  <si>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</si>
  <si>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</si>
  <si>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</si>
  <si>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</si>
  <si>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</si>
  <si>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</si>
  <si>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</si>
  <si>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</si>
  <si>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</si>
  <si>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</si>
  <si>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</si>
  <si>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</si>
  <si>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</si>
  <si>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</si>
  <si>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</si>
  <si>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</si>
  <si>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</si>
  <si>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</si>
  <si>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</si>
  <si>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</si>
  <si>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</si>
  <si>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</si>
  <si>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</si>
  <si>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</si>
  <si>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</si>
  <si>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</si>
  <si>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</si>
  <si>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</si>
  <si>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</si>
  <si>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</si>
  <si>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</si>
  <si>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</si>
  <si>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</si>
  <si>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</si>
  <si>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</si>
  <si>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</si>
  <si>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</si>
  <si>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</si>
  <si>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</si>
  <si>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</si>
  <si>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</si>
  <si>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</si>
  <si>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</si>
  <si>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</si>
  <si>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</si>
  <si>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</si>
  <si>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</si>
  <si>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</si>
  <si>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</si>
  <si>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</si>
  <si>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</si>
  <si>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</si>
  <si>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</si>
  <si>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</si>
  <si>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</si>
  <si>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</si>
  <si>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</si>
  <si>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</si>
  <si>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</si>
  <si>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</si>
  <si>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</si>
  <si>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</si>
  <si>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</si>
  <si>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</si>
  <si>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</si>
  <si>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</si>
  <si>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</si>
  <si>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</si>
  <si>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</si>
  <si>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</si>
  <si>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</si>
  <si>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</si>
  <si>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</si>
  <si>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</si>
  <si>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</si>
  <si>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</si>
  <si>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</si>
  <si>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</si>
  <si>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</si>
  <si>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</si>
  <si>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</si>
  <si>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</si>
  <si>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</si>
  <si>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</si>
  <si>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</si>
  <si>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</si>
  <si>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</si>
  <si>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</si>
  <si>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</si>
  <si>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</si>
  <si>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</si>
  <si>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</si>
  <si>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</si>
  <si>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</si>
  <si>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</si>
  <si>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</si>
  <si>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</si>
  <si>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</si>
  <si>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</si>
  <si>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</si>
  <si>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</si>
  <si>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</si>
  <si>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</si>
  <si>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</si>
  <si>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</si>
  <si>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</si>
  <si>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</si>
  <si>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</si>
  <si>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</si>
  <si>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</si>
  <si>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</si>
  <si>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</si>
  <si>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</si>
  <si>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</si>
  <si>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</si>
  <si>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</si>
  <si>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</si>
  <si>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</si>
  <si>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</si>
  <si>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</si>
  <si>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</si>
  <si>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</si>
  <si>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</si>
  <si>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</si>
  <si>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</si>
  <si>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</si>
  <si>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</si>
  <si>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</si>
  <si>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</si>
  <si>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</si>
  <si>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</si>
  <si>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</si>
  <si>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</si>
  <si>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</si>
  <si>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</si>
  <si>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</si>
  <si>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</si>
  <si>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</si>
  <si>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</si>
  <si>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</si>
  <si>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</si>
  <si>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</si>
  <si>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</si>
  <si>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</si>
  <si>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</si>
  <si>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</si>
  <si>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</si>
  <si>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</si>
  <si>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</si>
  <si>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</si>
  <si>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</si>
  <si>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</si>
  <si>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</si>
  <si>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</si>
  <si>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</si>
  <si>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</si>
  <si>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</si>
  <si>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</si>
  <si>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</si>
  <si>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</si>
  <si>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</si>
  <si>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</si>
  <si>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</si>
  <si>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</si>
  <si>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</si>
  <si>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</si>
  <si>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</si>
  <si>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</si>
  <si>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</si>
  <si>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</si>
  <si>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</si>
  <si>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</si>
  <si>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</si>
  <si>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</si>
  <si>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</si>
  <si>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</si>
  <si>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</si>
  <si>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</si>
  <si>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</si>
  <si>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</si>
  <si>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</si>
  <si>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</si>
  <si>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</si>
  <si>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</si>
  <si>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</si>
  <si>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</si>
  <si>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</si>
  <si>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</si>
  <si>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</si>
  <si>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</si>
  <si>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</si>
  <si>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</si>
  <si>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</si>
  <si>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</si>
  <si>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</si>
  <si>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</si>
  <si>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</si>
  <si>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</si>
  <si>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</si>
  <si>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</si>
  <si>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</si>
  <si>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</si>
  <si>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</si>
  <si>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</si>
  <si>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</si>
  <si>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</si>
  <si>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</si>
  <si>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</si>
  <si>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</si>
  <si>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</si>
  <si>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</si>
  <si>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</si>
  <si>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</si>
  <si>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</si>
  <si>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</si>
  <si>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</si>
  <si>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</si>
  <si>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</si>
  <si>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</si>
  <si>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</si>
  <si>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</si>
  <si>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</si>
  <si>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</si>
  <si>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</si>
  <si>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</si>
  <si>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</si>
  <si>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</si>
  <si>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</si>
  <si>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</si>
  <si>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</si>
  <si>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</si>
  <si>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</si>
  <si>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</si>
  <si>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</si>
  <si>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</si>
  <si>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</si>
  <si>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</si>
  <si>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</si>
  <si>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</si>
  <si>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</si>
  <si>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</si>
  <si>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</si>
  <si>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</si>
  <si>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</si>
  <si>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</si>
  <si>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</si>
  <si>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</si>
  <si>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</si>
  <si>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</si>
  <si>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</si>
  <si>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</si>
  <si>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</si>
  <si>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</si>
  <si>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</si>
  <si>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</si>
  <si>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</si>
  <si>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</si>
  <si>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</si>
  <si>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</si>
  <si>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</si>
  <si>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</si>
  <si>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</si>
  <si>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</si>
  <si>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</si>
  <si>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</si>
  <si>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</si>
  <si>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</si>
  <si>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</si>
  <si>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</si>
  <si>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</si>
  <si>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</si>
  <si>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</si>
  <si>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</si>
  <si>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</si>
  <si>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</si>
  <si>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</si>
  <si>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</si>
  <si>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</si>
  <si>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</si>
  <si>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</si>
  <si>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</si>
  <si>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</si>
  <si>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</si>
  <si>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</si>
  <si>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</si>
  <si>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</si>
  <si>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</si>
  <si>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</si>
  <si>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</si>
  <si>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</si>
  <si>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</si>
  <si>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</si>
  <si>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</si>
  <si>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</si>
  <si>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</si>
  <si>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</si>
  <si>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</si>
  <si>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</si>
  <si>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</si>
  <si>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</si>
  <si>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</si>
  <si>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</si>
  <si>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</si>
  <si>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</si>
  <si>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</si>
  <si>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</si>
  <si>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</si>
  <si>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</si>
  <si>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</si>
  <si>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</si>
  <si>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</si>
  <si>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</si>
  <si>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</si>
  <si>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</si>
  <si>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</si>
  <si>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</si>
  <si>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</si>
  <si>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</si>
  <si>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</si>
  <si>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</si>
  <si>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</si>
  <si>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</si>
  <si>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</si>
  <si>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</si>
  <si>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</si>
  <si>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</si>
  <si>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</si>
  <si>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</si>
  <si>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</si>
  <si>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</si>
  <si>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</si>
  <si>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</si>
  <si>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</si>
  <si>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</si>
  <si>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</si>
  <si>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</si>
  <si>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</si>
  <si>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</si>
  <si>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</si>
  <si>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</si>
  <si>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</si>
  <si>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</si>
  <si>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</si>
  <si>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</si>
  <si>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</si>
  <si>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</si>
  <si>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</si>
  <si>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</si>
  <si>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</si>
  <si>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</si>
  <si>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</si>
  <si>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</si>
  <si>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</si>
  <si>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</si>
  <si>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</si>
  <si>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</si>
  <si>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</si>
  <si>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</si>
  <si>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</si>
  <si>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</si>
  <si>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</si>
  <si>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</si>
  <si>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</si>
  <si>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</si>
  <si>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</si>
  <si>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</si>
  <si>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</si>
  <si>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</si>
  <si>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</si>
  <si>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</si>
  <si>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</si>
  <si>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</si>
  <si>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</si>
  <si>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</si>
  <si>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</si>
  <si>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</si>
  <si>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</si>
  <si>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</si>
  <si>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</si>
  <si>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</si>
  <si>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</si>
  <si>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</si>
  <si>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</si>
  <si>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</si>
  <si>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</si>
  <si>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</si>
  <si>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</si>
  <si>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</si>
  <si>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</si>
  <si>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</si>
  <si>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</si>
  <si>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</si>
  <si>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</si>
  <si>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</si>
  <si>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</si>
  <si>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</si>
  <si>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</si>
  <si>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</si>
  <si>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</si>
  <si>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</si>
  <si>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</si>
  <si>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</si>
  <si>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</si>
  <si>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</si>
  <si>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</si>
  <si>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</si>
  <si>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</si>
  <si>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</si>
  <si>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</si>
  <si>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</si>
  <si>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</si>
  <si>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</si>
  <si>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</si>
  <si>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</si>
  <si>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</si>
  <si>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</si>
  <si>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</si>
  <si>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</si>
  <si>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</si>
  <si>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</si>
  <si>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</si>
  <si>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</si>
  <si>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</si>
  <si>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</si>
  <si>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</si>
  <si>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</si>
  <si>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</si>
  <si>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</si>
  <si>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</si>
  <si>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</si>
  <si>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</si>
  <si>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</si>
  <si>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</si>
  <si>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</si>
  <si>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</si>
  <si>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</si>
  <si>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</si>
  <si>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</si>
  <si>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</si>
  <si>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</si>
  <si>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</si>
  <si>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</si>
  <si>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</si>
  <si>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</si>
  <si>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</si>
  <si>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</si>
  <si>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</si>
  <si>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</si>
  <si>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</si>
  <si>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</si>
  <si>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</si>
  <si>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</si>
  <si>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</si>
  <si>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</si>
  <si>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</si>
  <si>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</si>
  <si>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</si>
  <si>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</si>
  <si>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</si>
  <si>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</si>
  <si>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</si>
  <si>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</si>
  <si>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</si>
  <si>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</si>
  <si>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</si>
  <si>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</si>
  <si>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</si>
  <si>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</si>
  <si>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</si>
  <si>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</si>
  <si>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</si>
  <si>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</si>
  <si>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</si>
  <si>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</si>
  <si>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</si>
  <si>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</si>
  <si>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</si>
  <si>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</si>
  <si>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</si>
  <si>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</si>
  <si>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</si>
  <si>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</si>
  <si>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</si>
  <si>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</si>
  <si>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</si>
  <si>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</si>
  <si>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</si>
  <si>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</si>
  <si>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</si>
  <si>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</si>
  <si>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</si>
  <si>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</si>
  <si>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</si>
  <si>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</si>
  <si>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</si>
  <si>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</si>
  <si>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</si>
  <si>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</si>
  <si>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</si>
  <si>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</si>
  <si>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</si>
  <si>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</si>
  <si>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</si>
  <si>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</si>
  <si>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</si>
  <si>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</si>
  <si>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</si>
  <si>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</si>
  <si>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</si>
  <si>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</si>
  <si>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</si>
  <si>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</si>
  <si>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</si>
  <si>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</si>
  <si>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</si>
  <si>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</si>
  <si>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</si>
  <si>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</si>
  <si>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</si>
  <si>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</si>
  <si>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</si>
  <si>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</si>
  <si>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</si>
  <si>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</si>
  <si>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</si>
  <si>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</si>
  <si>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</si>
  <si>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</si>
  <si>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</si>
  <si>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</si>
  <si>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</si>
  <si>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</si>
  <si>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</si>
  <si>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</si>
  <si>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</si>
  <si>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</si>
  <si>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</si>
  <si>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</si>
  <si>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</si>
  <si>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</si>
  <si>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</si>
  <si>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</si>
  <si>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</si>
  <si>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</si>
  <si>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</si>
  <si>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</si>
  <si>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</si>
  <si>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</si>
  <si>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</si>
  <si>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</si>
  <si>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</si>
  <si>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</si>
  <si>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</si>
  <si>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</si>
  <si>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</si>
  <si>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</si>
  <si>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</si>
  <si>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</si>
  <si>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</si>
  <si>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</si>
  <si>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</si>
  <si>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</si>
  <si>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</si>
  <si>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</si>
  <si>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</si>
  <si>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</si>
  <si>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</si>
  <si>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</si>
  <si>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</si>
  <si>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</si>
  <si>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</si>
  <si>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</si>
  <si>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</si>
  <si>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</si>
  <si>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</si>
  <si>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</si>
  <si>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</si>
  <si>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</si>
  <si>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</si>
  <si>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</si>
  <si>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</si>
  <si>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</si>
  <si>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</si>
  <si>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</si>
  <si>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</si>
  <si>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</si>
  <si>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</si>
  <si>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</si>
  <si>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</si>
  <si>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</si>
  <si>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</si>
  <si>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</si>
  <si>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</si>
  <si>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</si>
  <si>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</si>
  <si>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</si>
  <si>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</si>
  <si>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</si>
  <si>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</si>
  <si>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</si>
  <si>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</si>
  <si>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</si>
  <si>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</si>
  <si>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</si>
  <si>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</si>
  <si>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</si>
  <si>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</si>
  <si>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</si>
  <si>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</si>
  <si>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</si>
  <si>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</si>
  <si>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</si>
  <si>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</si>
  <si>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</si>
  <si>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</si>
  <si>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</si>
  <si>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</si>
  <si>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</si>
  <si>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</si>
  <si>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</si>
  <si>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</si>
  <si>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</si>
  <si>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</si>
  <si>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</si>
  <si>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</si>
  <si>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</si>
  <si>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</si>
  <si>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</si>
  <si>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</si>
  <si>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</si>
  <si>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</si>
  <si>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</si>
  <si>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</si>
  <si>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</si>
  <si>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</si>
  <si>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</si>
  <si>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</si>
  <si>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</si>
  <si>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</si>
  <si>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</si>
  <si>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</si>
  <si>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</si>
  <si>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</si>
  <si>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</si>
  <si>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</si>
  <si>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</si>
  <si>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</si>
  <si>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</si>
  <si>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</si>
  <si>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</si>
  <si>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</si>
  <si>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</si>
  <si>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</si>
  <si>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</si>
  <si>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</si>
  <si>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</si>
  <si>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</si>
  <si>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</si>
  <si>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</si>
  <si>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</si>
  <si>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</si>
  <si>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</si>
  <si>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</si>
  <si>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</si>
  <si>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</si>
  <si>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</si>
  <si>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</si>
  <si>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</si>
  <si>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</si>
  <si>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</si>
  <si>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</si>
  <si>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</si>
  <si>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</si>
  <si>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</si>
  <si>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</si>
  <si>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</si>
  <si>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</si>
  <si>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</si>
  <si>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</si>
  <si>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</si>
  <si>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</si>
  <si>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</si>
  <si>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</si>
  <si>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</si>
  <si>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</si>
  <si>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</si>
  <si>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</si>
  <si>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</si>
  <si>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</si>
  <si>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</si>
  <si>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</si>
  <si>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</si>
  <si>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</si>
  <si>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</si>
  <si>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</si>
  <si>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</si>
  <si>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</si>
  <si>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</si>
  <si>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</si>
  <si>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</si>
  <si>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</si>
  <si>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</si>
  <si>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</si>
  <si>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</si>
  <si>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</si>
  <si>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</si>
  <si>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</si>
  <si>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</si>
  <si>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</si>
  <si>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</si>
  <si>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</si>
  <si>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</si>
  <si>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</si>
  <si>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</si>
  <si>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</si>
  <si>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</si>
  <si>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</si>
  <si>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</si>
  <si>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</si>
  <si>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</si>
  <si>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</si>
  <si>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</si>
  <si>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</si>
  <si>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</si>
  <si>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</si>
  <si>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</si>
  <si>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</si>
  <si>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</si>
  <si>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</si>
  <si>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</si>
  <si>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</si>
  <si>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</si>
  <si>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</si>
  <si>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</si>
  <si>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</si>
  <si>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</si>
  <si>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</si>
  <si>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</si>
  <si>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</si>
  <si>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</si>
  <si>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</si>
  <si>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</si>
  <si>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</si>
  <si>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</si>
  <si>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</si>
  <si>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</si>
  <si>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</si>
  <si>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</si>
  <si>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</si>
  <si>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</si>
  <si>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</si>
  <si>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</si>
  <si>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</si>
  <si>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</si>
  <si>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</si>
  <si>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</si>
  <si>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</si>
  <si>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</si>
  <si>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</si>
  <si>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</si>
  <si>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</si>
  <si>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</si>
  <si>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</si>
  <si>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</si>
  <si>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</si>
  <si>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</si>
  <si>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</si>
  <si>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</si>
  <si>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</si>
  <si>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</si>
  <si>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</si>
  <si>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</si>
  <si>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</si>
  <si>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</si>
  <si>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</si>
  <si>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</si>
  <si>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</si>
  <si>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</si>
  <si>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</si>
  <si>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</si>
  <si>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</si>
  <si>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</si>
  <si>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</si>
  <si>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</si>
  <si>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</si>
  <si>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</si>
  <si>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</si>
  <si>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</si>
  <si>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</si>
  <si>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</si>
  <si>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</si>
  <si>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</si>
  <si>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</si>
  <si>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</si>
  <si>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</si>
  <si>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</si>
  <si>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</si>
  <si>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</si>
  <si>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</si>
  <si>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</si>
  <si>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</si>
  <si>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</si>
  <si>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</si>
  <si>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</si>
  <si>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</si>
  <si>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</si>
  <si>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</si>
  <si>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</si>
  <si>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</si>
  <si>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</si>
  <si>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</si>
  <si>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</si>
  <si>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</si>
  <si>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</si>
  <si>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</si>
  <si>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</si>
  <si>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</si>
  <si>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</si>
  <si>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</si>
  <si>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</si>
  <si>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</si>
  <si>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</si>
  <si>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</si>
  <si>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</si>
  <si>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</si>
  <si>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</si>
  <si>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</si>
  <si>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</si>
  <si>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</si>
  <si>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</si>
  <si>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</si>
  <si>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</si>
  <si>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</si>
  <si>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</si>
  <si>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</si>
  <si>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</si>
  <si>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</si>
  <si>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</si>
  <si>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</si>
  <si>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</si>
  <si>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</si>
  <si>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</si>
  <si>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</si>
  <si>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</si>
  <si>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</si>
  <si>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</si>
  <si>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</si>
  <si>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</si>
  <si>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</si>
  <si>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</si>
  <si>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</si>
  <si>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</si>
  <si>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</si>
  <si>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</si>
  <si>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</si>
  <si>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</si>
  <si>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</si>
  <si>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</si>
  <si>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</si>
  <si>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</si>
  <si>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</si>
  <si>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</si>
  <si>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</si>
  <si>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</si>
  <si>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</si>
  <si>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</si>
  <si>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</si>
  <si>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</si>
  <si>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</si>
  <si>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</si>
  <si>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</si>
  <si>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</si>
  <si>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</si>
  <si>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</si>
  <si>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</si>
  <si>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</si>
  <si>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</si>
  <si>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</si>
  <si>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</si>
  <si>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</si>
  <si>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</si>
  <si>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</si>
  <si>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</si>
  <si>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</si>
  <si>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</si>
  <si>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</si>
  <si>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</si>
  <si>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</si>
  <si>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</si>
  <si>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</si>
  <si>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</si>
  <si>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</si>
  <si>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</si>
  <si>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</si>
  <si>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</si>
  <si>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</si>
  <si>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</si>
  <si>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</si>
  <si>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</si>
  <si>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</si>
  <si>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</si>
  <si>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</si>
  <si>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</si>
  <si>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</si>
  <si>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</si>
  <si>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</si>
  <si>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</si>
  <si>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</si>
  <si>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</si>
  <si>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</si>
  <si>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</si>
  <si>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</si>
  <si>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</si>
  <si>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</si>
  <si>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</si>
  <si>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</si>
  <si>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</si>
  <si>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</si>
  <si>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</si>
  <si>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</si>
  <si>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</si>
  <si>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</si>
  <si>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</si>
  <si>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</si>
  <si>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</si>
  <si>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</si>
  <si>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</si>
  <si>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</si>
  <si>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</si>
  <si>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</si>
  <si>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</si>
  <si>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</si>
  <si>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</si>
  <si>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</si>
  <si>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</si>
  <si>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</si>
  <si>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</si>
  <si>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</si>
  <si>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</si>
  <si>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</si>
  <si>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</si>
  <si>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</si>
  <si>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</si>
  <si>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</si>
  <si>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</si>
  <si>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</si>
  <si>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</si>
  <si>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</si>
  <si>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</si>
  <si>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</si>
  <si>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</si>
  <si>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</si>
  <si>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</si>
  <si>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</si>
  <si>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</si>
  <si>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</si>
  <si>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</si>
  <si>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</si>
  <si>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</si>
  <si>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</si>
  <si>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</si>
  <si>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</si>
  <si>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</si>
  <si>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</si>
  <si>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</si>
  <si>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</si>
  <si>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</si>
  <si>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</si>
  <si>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</si>
  <si>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</si>
  <si>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</si>
  <si>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</si>
  <si>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</si>
  <si>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</si>
  <si>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</si>
  <si>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</si>
  <si>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</si>
  <si>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</si>
  <si>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</si>
  <si>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</si>
  <si>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</si>
  <si>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</si>
  <si>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</si>
  <si>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</si>
  <si>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</si>
  <si>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</si>
  <si>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</si>
  <si>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</si>
  <si>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</si>
  <si>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</si>
  <si>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</si>
  <si>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</si>
  <si>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</si>
  <si>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</si>
  <si>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</si>
  <si>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</si>
  <si>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</si>
  <si>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</si>
  <si>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</si>
  <si>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</si>
  <si>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</si>
  <si>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</si>
  <si>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</si>
  <si>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</si>
  <si>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</si>
  <si>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</si>
  <si>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</si>
  <si>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</si>
  <si>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</si>
  <si>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</si>
  <si>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</si>
  <si>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</si>
  <si>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</si>
  <si>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</si>
  <si>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</si>
  <si>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</si>
  <si>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</si>
  <si>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</si>
  <si>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</si>
  <si>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</si>
  <si>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</si>
  <si>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</si>
  <si>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</si>
  <si>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</si>
  <si>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</si>
  <si>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</si>
  <si>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</si>
  <si>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</si>
  <si>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</si>
  <si>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</si>
  <si>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</si>
  <si>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</si>
  <si>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</si>
  <si>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</si>
  <si>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</si>
  <si>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</si>
  <si>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</si>
  <si>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</si>
  <si>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</si>
  <si>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</si>
  <si>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</si>
  <si>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</si>
  <si>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</si>
  <si>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</si>
  <si>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</si>
  <si>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</si>
  <si>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</si>
  <si>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</si>
  <si>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</si>
  <si>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</si>
  <si>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</si>
  <si>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</si>
  <si>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</si>
  <si>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</si>
  <si>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</si>
  <si>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</si>
  <si>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</si>
  <si>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</si>
  <si>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</si>
  <si>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</si>
  <si>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</si>
  <si>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</si>
  <si>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</si>
  <si>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</si>
  <si>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</si>
  <si>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</si>
  <si>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</si>
  <si>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</si>
  <si>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</si>
  <si>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</si>
  <si>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</si>
  <si>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</si>
  <si>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</si>
  <si>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</si>
  <si>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</si>
  <si>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</si>
  <si>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</si>
  <si>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</si>
  <si>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</si>
  <si>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</si>
  <si>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</si>
  <si>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</si>
  <si>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</si>
  <si>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</si>
  <si>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</si>
  <si>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</si>
  <si>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</si>
  <si>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</si>
  <si>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</si>
  <si>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</si>
  <si>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</si>
  <si>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</si>
  <si>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</si>
  <si>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</si>
  <si>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</si>
  <si>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</si>
  <si>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</si>
  <si>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</si>
  <si>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</si>
  <si>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</si>
  <si>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</si>
  <si>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</si>
  <si>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</si>
  <si>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</si>
  <si>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</si>
  <si>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</si>
  <si>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</si>
  <si>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</si>
  <si>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</si>
  <si>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</si>
  <si>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</si>
  <si>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</si>
  <si>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</si>
  <si>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</si>
  <si>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</si>
  <si>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</si>
  <si>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</si>
  <si>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</si>
  <si>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</si>
  <si>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</si>
  <si>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</si>
  <si>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</si>
  <si>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</si>
  <si>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</si>
  <si>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</si>
  <si>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</si>
  <si>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</si>
  <si>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</si>
  <si>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</si>
  <si>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</si>
  <si>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</si>
  <si>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</si>
  <si>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</si>
  <si>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</si>
  <si>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</si>
  <si>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</si>
  <si>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</si>
  <si>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</si>
  <si>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</si>
  <si>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</si>
  <si>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</si>
  <si>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</si>
  <si>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</si>
  <si>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</si>
  <si>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</si>
  <si>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</si>
  <si>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</si>
  <si>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</si>
  <si>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</si>
  <si>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</si>
  <si>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</si>
  <si>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</si>
  <si>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</si>
  <si>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</si>
  <si>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</si>
  <si>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</si>
  <si>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</si>
  <si>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</si>
  <si>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</si>
  <si>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</si>
  <si>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</si>
  <si>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</si>
  <si>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</si>
  <si>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</si>
  <si>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</si>
  <si>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</si>
  <si>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</si>
  <si>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</si>
  <si>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</si>
  <si>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</si>
  <si>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</si>
  <si>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</si>
  <si>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</si>
  <si>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</si>
  <si>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</si>
  <si>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</si>
  <si>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</si>
  <si>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</si>
  <si>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</si>
  <si>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</si>
  <si>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</si>
  <si>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</si>
  <si>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</si>
  <si>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</si>
  <si>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</si>
  <si>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</si>
  <si>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</si>
  <si>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</si>
  <si>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</si>
  <si>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</si>
  <si>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</si>
  <si>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</si>
  <si>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</si>
  <si>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</si>
  <si>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</si>
  <si>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</si>
  <si>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</si>
  <si>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</si>
  <si>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</si>
  <si>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</si>
  <si>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</si>
  <si>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</si>
  <si>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</si>
  <si>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</si>
  <si>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</si>
  <si>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</si>
  <si>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</si>
  <si>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</si>
  <si>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</si>
  <si>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</si>
  <si>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</si>
  <si>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</si>
  <si>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</si>
  <si>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</si>
  <si>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</si>
  <si>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</si>
  <si>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</si>
  <si>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</si>
  <si>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</si>
  <si>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</si>
  <si>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</si>
  <si>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</si>
  <si>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</si>
  <si>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</si>
  <si>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</si>
  <si>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</si>
  <si>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</si>
  <si>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</si>
  <si>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</si>
  <si>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</si>
  <si>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</si>
  <si>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</si>
  <si>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</si>
  <si>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</si>
  <si>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</si>
  <si>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</si>
  <si>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</si>
  <si>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</si>
  <si>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</si>
  <si>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</si>
  <si>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</si>
  <si>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</si>
  <si>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</si>
  <si>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</si>
  <si>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</si>
  <si>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</si>
  <si>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</si>
  <si>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</si>
  <si>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</si>
  <si>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</si>
  <si>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</si>
  <si>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</si>
  <si>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</si>
  <si>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</si>
  <si>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</si>
  <si>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</si>
  <si>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</si>
  <si>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</si>
  <si>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</si>
  <si>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</si>
  <si>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</si>
  <si>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</si>
  <si>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</si>
  <si>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</si>
  <si>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</si>
  <si>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</si>
  <si>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</si>
  <si>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</si>
  <si>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</si>
  <si>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</si>
  <si>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</si>
  <si>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</si>
  <si>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</si>
  <si>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</si>
  <si>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</si>
  <si>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</si>
  <si>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</si>
  <si>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</si>
  <si>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</si>
  <si>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</si>
  <si>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</si>
  <si>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</si>
  <si>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</si>
  <si>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</si>
  <si>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</si>
  <si>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</si>
  <si>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</si>
  <si>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</si>
  <si>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</si>
  <si>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</si>
  <si>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</si>
  <si>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</si>
  <si>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</si>
  <si>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</si>
  <si>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</si>
  <si>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</si>
  <si>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</si>
  <si>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</si>
  <si>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</si>
  <si>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</si>
  <si>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</si>
  <si>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</si>
  <si>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</si>
  <si>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</si>
  <si>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</si>
  <si>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</si>
  <si>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</si>
  <si>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</si>
  <si>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</si>
  <si>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</si>
  <si>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</si>
  <si>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</si>
  <si>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</si>
  <si>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</si>
  <si>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</si>
  <si>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</si>
  <si>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</si>
  <si>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</si>
  <si>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</si>
  <si>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</si>
  <si>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</si>
  <si>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</si>
  <si>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</si>
  <si>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</si>
  <si>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</si>
  <si>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</si>
  <si>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</si>
  <si>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</si>
  <si>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</si>
  <si>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</si>
  <si>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</si>
  <si>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</si>
  <si>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</si>
  <si>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</si>
  <si>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</si>
  <si>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</si>
  <si>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</si>
  <si>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</si>
  <si>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</si>
  <si>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</si>
  <si>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</si>
  <si>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</si>
  <si>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</si>
  <si>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</si>
  <si>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</si>
  <si>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</si>
  <si>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</si>
  <si>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</si>
  <si>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</si>
  <si>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</si>
  <si>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</si>
  <si>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</si>
  <si>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</si>
  <si>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</si>
  <si>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</si>
  <si>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</si>
  <si>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</si>
  <si>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</si>
  <si>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</si>
  <si>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</si>
  <si>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</si>
  <si>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</si>
  <si>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</si>
  <si>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</si>
  <si>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</si>
  <si>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</si>
  <si>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</si>
  <si>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</si>
  <si>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</si>
  <si>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</si>
  <si>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</si>
  <si>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</si>
  <si>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</si>
  <si>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</si>
  <si>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</si>
  <si>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</si>
  <si>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</si>
  <si>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</si>
  <si>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</si>
  <si>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</si>
  <si>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</si>
  <si>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</si>
  <si>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</si>
  <si>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</si>
  <si>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</si>
  <si>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</si>
  <si>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</si>
  <si>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</si>
  <si>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</si>
  <si>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</si>
  <si>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</si>
  <si>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</si>
  <si>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</si>
  <si>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</si>
  <si>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</si>
  <si>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</si>
  <si>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</si>
  <si>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</si>
  <si>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</si>
  <si>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</si>
  <si>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</si>
  <si>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</si>
  <si>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</si>
  <si>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</si>
  <si>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</si>
  <si>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</si>
  <si>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</si>
  <si>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</si>
  <si>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</si>
  <si>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</si>
  <si>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</si>
  <si>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</si>
  <si>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</si>
  <si>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</si>
  <si>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</si>
  <si>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</si>
  <si>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</si>
  <si>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</si>
  <si>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</si>
  <si>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</si>
  <si>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</si>
  <si>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</si>
  <si>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</si>
  <si>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</si>
  <si>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</si>
  <si>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</si>
  <si>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</si>
  <si>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</si>
  <si>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</si>
  <si>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</si>
  <si>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</si>
  <si>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</si>
  <si>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</si>
  <si>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</si>
  <si>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</si>
  <si>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</si>
  <si>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</si>
  <si>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</si>
  <si>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</si>
  <si>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</si>
  <si>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</si>
  <si>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</si>
  <si>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</si>
  <si>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</si>
  <si>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</si>
  <si>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</si>
  <si>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</si>
  <si>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</si>
  <si>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</si>
  <si>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</si>
  <si>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</si>
  <si>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</si>
  <si>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</si>
  <si>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</si>
  <si>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</si>
  <si>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</si>
  <si>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</si>
  <si>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</si>
  <si>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</si>
  <si>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</si>
  <si>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</si>
  <si>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</si>
  <si>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</si>
  <si>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</si>
  <si>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</si>
  <si>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</si>
  <si>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</si>
  <si>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</si>
  <si>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</si>
  <si>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</si>
  <si>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</si>
  <si>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</si>
  <si>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</si>
  <si>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</si>
  <si>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</si>
  <si>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</si>
  <si>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</si>
  <si>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</si>
  <si>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</si>
  <si>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</si>
  <si>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</si>
  <si>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</si>
  <si>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</si>
  <si>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</si>
  <si>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</si>
  <si>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</si>
  <si>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</si>
  <si>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</si>
  <si>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</si>
  <si>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</si>
  <si>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</si>
  <si>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</si>
  <si>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</si>
  <si>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</si>
  <si>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</si>
  <si>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</si>
  <si>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</si>
  <si>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</si>
  <si>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</si>
  <si>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</si>
  <si>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</si>
  <si>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</si>
  <si>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</si>
  <si>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</si>
  <si>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</si>
  <si>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</si>
  <si>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</si>
  <si>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</si>
  <si>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</si>
  <si>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</si>
  <si>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</si>
  <si>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</si>
  <si>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</si>
  <si>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</si>
  <si>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</si>
  <si>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</si>
  <si>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</si>
  <si>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</si>
  <si>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</si>
  <si>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</si>
  <si>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</si>
  <si>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</si>
  <si>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</si>
  <si>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</si>
  <si>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</si>
  <si>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</si>
  <si>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</si>
  <si>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</si>
  <si>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</si>
  <si>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</si>
  <si>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</si>
  <si>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</si>
  <si>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</si>
  <si>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</si>
  <si>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</si>
  <si>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</si>
  <si>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</si>
  <si>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</si>
  <si>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</si>
  <si>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</si>
  <si>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</si>
  <si>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</si>
  <si>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</si>
  <si>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</si>
  <si>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</si>
  <si>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</si>
  <si>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</si>
  <si>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</si>
  <si>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</si>
  <si>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</si>
  <si>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</si>
  <si>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</si>
  <si>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</si>
  <si>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</si>
  <si>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</si>
  <si>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</si>
  <si>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</si>
  <si>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</si>
  <si>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</si>
  <si>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</si>
  <si>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</si>
  <si>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</si>
  <si>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</si>
  <si>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</si>
  <si>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</si>
  <si>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</si>
  <si>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</si>
  <si>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</si>
  <si>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</si>
  <si>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</si>
  <si>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</si>
  <si>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</si>
  <si>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</si>
  <si>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</si>
  <si>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</si>
  <si>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</si>
  <si>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</si>
  <si>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</si>
  <si>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</si>
  <si>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</si>
  <si>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</si>
  <si>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</si>
  <si>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</si>
  <si>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</si>
  <si>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</si>
  <si>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</si>
  <si>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</si>
  <si>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</si>
  <si>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</si>
  <si>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</si>
  <si>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</si>
  <si>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</si>
  <si>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</si>
  <si>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</si>
  <si>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</si>
  <si>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</si>
  <si>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</si>
  <si>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</si>
  <si>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</si>
  <si>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</si>
  <si>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</si>
  <si>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</si>
  <si>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</si>
  <si>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</si>
  <si>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</si>
  <si>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</si>
  <si>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</si>
  <si>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</si>
  <si>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</si>
  <si>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</si>
  <si>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</si>
  <si>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</si>
  <si>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</si>
  <si>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</si>
  <si>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</si>
  <si>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</si>
  <si>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</si>
  <si>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</si>
  <si>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</si>
  <si>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</si>
  <si>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</si>
  <si>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</si>
  <si>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</si>
  <si>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</si>
  <si>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</si>
  <si>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</si>
  <si>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</si>
  <si>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</si>
  <si>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</si>
  <si>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</si>
  <si>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</si>
  <si>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</si>
  <si>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</si>
  <si>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</si>
  <si>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</si>
  <si>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</si>
  <si>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</si>
  <si>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</si>
  <si>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</si>
  <si>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</si>
  <si>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</si>
  <si>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</si>
  <si>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</si>
  <si>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</si>
  <si>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</si>
  <si>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</si>
  <si>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</si>
  <si>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</si>
  <si>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</si>
  <si>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</si>
  <si>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</si>
  <si>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</si>
  <si>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</si>
  <si>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</si>
  <si>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</si>
  <si>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</si>
  <si>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</si>
  <si>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</si>
  <si>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</si>
  <si>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</si>
  <si>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</si>
  <si>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</si>
  <si>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</si>
  <si>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</si>
  <si>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</si>
  <si>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</si>
  <si>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</si>
  <si>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</si>
  <si>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</si>
  <si>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</si>
  <si>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</si>
  <si>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</si>
  <si>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</si>
  <si>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</si>
  <si>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</si>
  <si>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</si>
  <si>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</si>
  <si>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</si>
  <si>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</si>
  <si>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</si>
  <si>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</si>
  <si>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</si>
  <si>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</si>
  <si>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</si>
  <si>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</si>
  <si>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</si>
  <si>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</si>
  <si>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</si>
  <si>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</si>
  <si>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</si>
  <si>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</si>
  <si>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</si>
  <si>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</si>
  <si>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</si>
  <si>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</si>
  <si>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</si>
  <si>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</si>
  <si>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</si>
  <si>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</si>
  <si>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</si>
  <si>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</si>
  <si>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</si>
  <si>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</si>
  <si>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</si>
  <si>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</si>
  <si>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</si>
  <si>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</si>
  <si>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</si>
  <si>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</si>
  <si>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</si>
  <si>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</si>
  <si>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</si>
  <si>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</si>
  <si>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</si>
  <si>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</si>
  <si>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</si>
  <si>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</si>
  <si>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</si>
  <si>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</si>
  <si>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</si>
  <si>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</si>
  <si>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</si>
  <si>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</si>
  <si>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</si>
  <si>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</si>
  <si>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</si>
  <si>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</si>
  <si>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</si>
  <si>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</si>
  <si>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</si>
  <si>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</si>
  <si>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</si>
  <si>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</si>
  <si>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</si>
  <si>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</si>
  <si>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</si>
  <si>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</si>
  <si>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</si>
  <si>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</si>
  <si>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</si>
  <si>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</si>
  <si>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</si>
  <si>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</si>
  <si>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</si>
  <si>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</si>
  <si>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</si>
  <si>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</si>
  <si>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</si>
  <si>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</si>
  <si>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</si>
  <si>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</si>
  <si>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</si>
  <si>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</si>
  <si>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</si>
  <si>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</si>
  <si>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</si>
  <si>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</si>
  <si>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</si>
  <si>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</si>
  <si>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</si>
  <si>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</si>
  <si>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</si>
  <si>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</si>
  <si>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</si>
  <si>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</si>
  <si>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</si>
  <si>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</si>
  <si>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</si>
  <si>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</si>
  <si>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</si>
  <si>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</si>
  <si>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</si>
  <si>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</si>
  <si>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</si>
  <si>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</si>
  <si>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</si>
  <si>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</si>
  <si>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</si>
  <si>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</si>
  <si>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</si>
  <si>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</si>
  <si>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</si>
  <si>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</si>
  <si>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</si>
  <si>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</si>
  <si>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</si>
  <si>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</si>
  <si>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</si>
  <si>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</si>
  <si>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</si>
  <si>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</si>
  <si>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</si>
  <si>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</si>
  <si>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</si>
  <si>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</si>
  <si>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</si>
  <si>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</si>
  <si>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</si>
  <si>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</si>
  <si>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</si>
  <si>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</si>
  <si>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</si>
  <si>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</si>
  <si>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</si>
  <si>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</si>
  <si>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</si>
  <si>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</si>
  <si>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</si>
  <si>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</si>
  <si>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</si>
  <si>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</si>
  <si>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</si>
  <si>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</si>
  <si>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</si>
  <si>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</si>
  <si>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</si>
  <si>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</si>
  <si>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</si>
  <si>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</si>
  <si>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</si>
  <si>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</si>
  <si>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</si>
  <si>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</si>
  <si>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</si>
  <si>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</si>
  <si>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</si>
  <si>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</si>
  <si>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</si>
  <si>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</si>
  <si>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</si>
  <si>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</si>
  <si>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</si>
  <si>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</si>
  <si>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</si>
  <si>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</si>
  <si>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</si>
  <si>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</si>
  <si>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</si>
  <si>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</si>
  <si>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</si>
  <si>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</si>
  <si>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</si>
  <si>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</si>
  <si>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</si>
  <si>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</si>
  <si>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</si>
  <si>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</si>
  <si>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</si>
  <si>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</si>
  <si>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</si>
  <si>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</si>
  <si>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</si>
  <si>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</si>
  <si>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</si>
  <si>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</si>
  <si>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</si>
  <si>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</si>
  <si>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</si>
  <si>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</si>
  <si>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</si>
  <si>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</si>
  <si>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</si>
  <si>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</si>
  <si>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</si>
  <si>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</si>
  <si>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</si>
  <si>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</si>
  <si>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</si>
  <si>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</si>
  <si>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</si>
  <si>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</si>
  <si>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</si>
  <si>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</si>
  <si>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</si>
  <si>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</si>
  <si>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</si>
  <si>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</si>
  <si>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</si>
  <si>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</si>
  <si>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</si>
  <si>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</si>
  <si>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</si>
  <si>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</si>
  <si>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</si>
  <si>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</si>
  <si>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</si>
  <si>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</si>
  <si>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</si>
  <si>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</si>
  <si>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</si>
  <si>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</si>
  <si>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</si>
  <si>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</si>
  <si>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</si>
  <si>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</si>
  <si>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</si>
  <si>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</si>
  <si>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</si>
  <si>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</si>
  <si>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</si>
  <si>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</si>
  <si>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</si>
  <si>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</si>
  <si>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</si>
  <si>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</si>
  <si>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</si>
  <si>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</si>
  <si>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</si>
  <si>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</si>
  <si>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</si>
  <si>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</si>
  <si>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</si>
  <si>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</si>
  <si>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</si>
  <si>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</si>
  <si>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</si>
  <si>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</si>
  <si>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</si>
  <si>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</si>
  <si>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</si>
  <si>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</si>
  <si>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</si>
  <si>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</si>
  <si>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</si>
  <si>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</si>
  <si>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</si>
  <si>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</si>
  <si>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</si>
  <si>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</si>
  <si>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</si>
  <si>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</si>
  <si>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</si>
  <si>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</si>
  <si>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</si>
  <si>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</si>
  <si>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</si>
  <si>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</si>
  <si>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</si>
  <si>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</si>
  <si>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</si>
  <si>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</si>
  <si>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</si>
  <si>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</si>
  <si>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</si>
  <si>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</si>
  <si>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</si>
  <si>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</si>
  <si>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</si>
  <si>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</si>
  <si>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</si>
  <si>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</si>
  <si>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</si>
  <si>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</si>
  <si>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</si>
  <si>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</si>
  <si>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</si>
  <si>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</si>
  <si>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</si>
  <si>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</si>
  <si>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</si>
  <si>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</si>
  <si>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</si>
  <si>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</si>
  <si>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</si>
  <si>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</si>
  <si>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</si>
  <si>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</si>
  <si>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</si>
  <si>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</si>
  <si>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</si>
  <si>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</si>
  <si>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</si>
  <si>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</si>
  <si>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</si>
  <si>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</si>
  <si>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</si>
  <si>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</si>
  <si>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</si>
  <si>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</si>
  <si>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</si>
  <si>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</si>
  <si>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</si>
  <si>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</si>
  <si>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</si>
  <si>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</si>
  <si>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</si>
  <si>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</si>
  <si>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</si>
  <si>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</si>
  <si>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</si>
  <si>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</si>
  <si>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</si>
  <si>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</si>
  <si>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</si>
  <si>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</si>
  <si>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</si>
  <si>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</si>
  <si>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</si>
  <si>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</si>
  <si>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</si>
  <si>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</si>
  <si>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</si>
  <si>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</si>
  <si>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</si>
  <si>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</si>
  <si>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</si>
  <si>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</si>
  <si>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</si>
  <si>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</si>
  <si>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</si>
  <si>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</si>
  <si>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</si>
  <si>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</si>
  <si>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</si>
  <si>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</si>
  <si>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</si>
  <si>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</si>
  <si>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</si>
  <si>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</si>
  <si>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</si>
  <si>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</si>
  <si>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</si>
  <si>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</si>
  <si>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</si>
  <si>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</si>
  <si>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</si>
  <si>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</si>
  <si>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</si>
  <si>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</si>
  <si>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</si>
  <si>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</si>
  <si>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</si>
  <si>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</si>
  <si>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</si>
  <si>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</si>
  <si>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</si>
  <si>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</si>
  <si>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</si>
  <si>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</si>
  <si>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</si>
  <si>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</si>
  <si>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</si>
  <si>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</si>
  <si>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</si>
  <si>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</si>
  <si>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</si>
  <si>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</si>
  <si>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</si>
  <si>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</si>
  <si>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</si>
  <si>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</si>
  <si>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</si>
  <si>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</si>
  <si>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</si>
  <si>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</si>
  <si>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</si>
  <si>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</si>
  <si>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</si>
  <si>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</si>
  <si>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</si>
  <si>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</si>
  <si>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</si>
  <si>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</si>
  <si>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</si>
  <si>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</si>
  <si>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</si>
  <si>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</si>
  <si>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</si>
  <si>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</si>
  <si>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</si>
  <si>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</si>
  <si>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</si>
  <si>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</si>
  <si>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</si>
  <si>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</si>
  <si>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</si>
  <si>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</si>
  <si>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</si>
  <si>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</si>
  <si>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</si>
  <si>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</si>
  <si>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</si>
  <si>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</si>
  <si>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</si>
  <si>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</si>
  <si>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</si>
  <si>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</si>
  <si>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</si>
  <si>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</si>
  <si>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</si>
  <si>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</si>
  <si>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</si>
  <si>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</si>
  <si>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</si>
  <si>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</si>
  <si>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</si>
  <si>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</si>
  <si>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</si>
  <si>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</si>
  <si>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</si>
  <si>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</si>
  <si>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</si>
  <si>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</si>
  <si>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</si>
  <si>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</si>
  <si>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</si>
  <si>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</si>
  <si>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</si>
  <si>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</si>
  <si>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</si>
  <si>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</si>
  <si>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</si>
  <si>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</si>
  <si>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</si>
  <si>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</si>
  <si>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</si>
  <si>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</si>
  <si>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</si>
  <si>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</si>
  <si>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</si>
  <si>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</si>
  <si>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</si>
  <si>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</si>
  <si>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</si>
  <si>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</si>
  <si>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</si>
  <si>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</si>
  <si>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</si>
  <si>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</si>
  <si>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</si>
  <si>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</si>
  <si>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</si>
  <si>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</si>
  <si>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</si>
  <si>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</si>
  <si>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</si>
  <si>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</si>
  <si>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</si>
  <si>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</si>
  <si>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</si>
  <si>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</si>
  <si>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</si>
  <si>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</si>
  <si>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</si>
  <si>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</si>
  <si>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</si>
  <si>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</si>
  <si>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</si>
  <si>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</si>
  <si>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</si>
  <si>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</si>
  <si>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</si>
  <si>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</si>
  <si>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</si>
  <si>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</si>
  <si>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</si>
  <si>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</si>
  <si>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</si>
  <si>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</si>
  <si>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</si>
  <si>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</si>
  <si>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</si>
  <si>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</si>
  <si>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</si>
  <si>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</si>
  <si>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</si>
  <si>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</si>
  <si>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</si>
  <si>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</si>
  <si>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</si>
  <si>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</si>
  <si>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</si>
  <si>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</si>
  <si>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</si>
  <si>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</si>
  <si>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</si>
  <si>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</si>
  <si>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</si>
  <si>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</si>
  <si>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</si>
  <si>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</si>
  <si>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</si>
  <si>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</si>
  <si>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</si>
  <si>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</si>
  <si>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</si>
  <si>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</si>
  <si>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</si>
  <si>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</si>
  <si>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</si>
  <si>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</si>
  <si>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</si>
  <si>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</si>
  <si>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</si>
  <si>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</si>
  <si>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</si>
  <si>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</si>
  <si>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</si>
  <si>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</si>
  <si>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</si>
  <si>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</si>
  <si>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</si>
  <si>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</si>
  <si>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</si>
  <si>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</si>
  <si>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</si>
  <si>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</si>
  <si>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</si>
  <si>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</si>
  <si>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</si>
  <si>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</si>
  <si>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</si>
  <si>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</si>
  <si>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</si>
  <si>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</si>
  <si>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</si>
  <si>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</si>
  <si>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</si>
  <si>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</si>
  <si>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</si>
  <si>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</si>
  <si>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</si>
  <si>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</si>
  <si>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</si>
  <si>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</si>
  <si>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</si>
  <si>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</si>
  <si>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</si>
  <si>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</si>
  <si>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</si>
  <si>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</si>
  <si>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</si>
  <si>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</si>
  <si>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</si>
  <si>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</si>
  <si>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</si>
  <si>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</si>
  <si>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</si>
  <si>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</si>
  <si>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</si>
  <si>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</si>
  <si>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</si>
  <si>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</si>
  <si>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</si>
  <si>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</si>
  <si>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</si>
  <si>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</si>
  <si>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</si>
  <si>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</si>
  <si>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</si>
  <si>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</si>
  <si>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</si>
  <si>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</si>
  <si>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</si>
  <si>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</si>
  <si>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</si>
  <si>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</si>
  <si>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</si>
  <si>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</si>
  <si>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</si>
  <si>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</si>
  <si>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</si>
  <si>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</si>
  <si>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</si>
  <si>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</si>
  <si>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</si>
  <si>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</si>
  <si>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</si>
  <si>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</si>
  <si>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</si>
  <si>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</si>
  <si>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</si>
  <si>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</si>
  <si>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</si>
  <si>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</si>
  <si>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</si>
  <si>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</si>
  <si>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</si>
  <si>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</si>
  <si>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</si>
  <si>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</si>
  <si>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</si>
  <si>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</si>
  <si>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</si>
  <si>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</si>
  <si>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</si>
  <si>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</si>
  <si>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</si>
  <si>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</si>
  <si>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</si>
  <si>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</si>
  <si>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</si>
  <si>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</si>
  <si>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</si>
  <si>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</si>
  <si>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</si>
  <si>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</si>
  <si>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</si>
  <si>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</si>
  <si>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</si>
  <si>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</si>
  <si>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</si>
  <si>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</si>
  <si>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</si>
  <si>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</si>
  <si>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</si>
  <si>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</si>
  <si>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</si>
  <si>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</si>
  <si>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</si>
  <si>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</si>
  <si>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</si>
  <si>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</si>
  <si>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</si>
  <si>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</si>
  <si>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</si>
  <si>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</si>
  <si>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</si>
  <si>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</si>
  <si>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</si>
  <si>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</si>
  <si>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</si>
  <si>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</si>
  <si>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</si>
  <si>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</si>
  <si>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</si>
  <si>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</si>
  <si>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</si>
  <si>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</si>
  <si>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</si>
  <si>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</si>
  <si>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</si>
  <si>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</si>
  <si>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</si>
  <si>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</si>
  <si>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</si>
  <si>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</si>
  <si>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</si>
  <si>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</si>
  <si>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</si>
  <si>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</si>
  <si>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</si>
  <si>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</si>
  <si>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</si>
  <si>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</si>
  <si>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</si>
  <si>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</si>
  <si>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</si>
  <si>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</si>
  <si>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</si>
  <si>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</si>
  <si>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</si>
  <si>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</si>
  <si>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</si>
  <si>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</si>
  <si>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</si>
  <si>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</si>
  <si>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</si>
  <si>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</si>
  <si>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</si>
  <si>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</si>
  <si>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</si>
  <si>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</si>
  <si>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</si>
  <si>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</si>
  <si>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</si>
  <si>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</si>
  <si>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</si>
  <si>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</si>
  <si>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</si>
  <si>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</si>
  <si>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</si>
  <si>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</si>
  <si>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</si>
  <si>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</si>
  <si>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</si>
  <si>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</si>
  <si>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</si>
  <si>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</si>
  <si>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</si>
  <si>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</si>
  <si>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</si>
  <si>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</si>
  <si>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</si>
  <si>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</si>
  <si>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</si>
  <si>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</si>
  <si>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</si>
  <si>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</si>
  <si>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</si>
  <si>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</si>
  <si>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</si>
  <si>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</si>
  <si>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</si>
  <si>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</si>
  <si>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</si>
  <si>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</si>
  <si>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</si>
  <si>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</si>
  <si>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</si>
  <si>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</si>
  <si>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</si>
  <si>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</si>
  <si>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</si>
  <si>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</si>
  <si>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</si>
  <si>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</si>
  <si>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</si>
  <si>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</si>
  <si>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</si>
  <si>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</si>
  <si>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</si>
  <si>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</si>
  <si>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</si>
  <si>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</si>
  <si>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</si>
  <si>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</si>
  <si>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</si>
  <si>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</si>
  <si>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</si>
  <si>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</si>
  <si>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</si>
  <si>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</si>
  <si>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</si>
  <si>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</si>
  <si>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</si>
  <si>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</si>
  <si>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</si>
  <si>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</si>
  <si>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</si>
  <si>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</si>
  <si>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</si>
  <si>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</si>
  <si>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</si>
  <si>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</si>
  <si>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</si>
  <si>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</si>
  <si>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</si>
  <si>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</si>
  <si>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</si>
  <si>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</si>
  <si>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</si>
  <si>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</si>
  <si>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</si>
  <si>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</si>
  <si>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</si>
  <si>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</si>
  <si>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</si>
  <si>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</si>
  <si>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</si>
  <si>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</si>
  <si>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</si>
  <si>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</si>
  <si>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</si>
  <si>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</si>
  <si>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</si>
  <si>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</si>
  <si>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</si>
  <si>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</si>
  <si>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</si>
  <si>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</si>
  <si>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</si>
  <si>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</si>
  <si>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</si>
  <si>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</si>
  <si>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</si>
  <si>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</si>
  <si>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</si>
  <si>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</si>
  <si>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</si>
  <si>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</si>
  <si>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</si>
  <si>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</si>
  <si>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</si>
  <si>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</si>
  <si>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</si>
  <si>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</si>
  <si>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</si>
  <si>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</si>
  <si>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</si>
  <si>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</si>
  <si>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</si>
  <si>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</si>
  <si>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</si>
  <si>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</si>
  <si>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</si>
  <si>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</si>
  <si>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</si>
  <si>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</si>
  <si>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</si>
  <si>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</si>
  <si>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</si>
  <si>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</si>
  <si>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</si>
  <si>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</si>
  <si>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</si>
  <si>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</si>
  <si>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</si>
  <si>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</si>
  <si>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</si>
  <si>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</si>
  <si>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</si>
  <si>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</si>
  <si>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</si>
  <si>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</si>
  <si>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</si>
  <si>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</si>
  <si>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</si>
  <si>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</si>
  <si>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</si>
  <si>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</si>
  <si>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</si>
  <si>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</si>
  <si>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</si>
  <si>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</si>
  <si>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</si>
  <si>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</si>
  <si>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</si>
  <si>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</si>
  <si>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</si>
  <si>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</si>
  <si>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</si>
  <si>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</si>
  <si>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</si>
  <si>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</si>
  <si>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</si>
  <si>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</si>
  <si>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</si>
  <si>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</si>
  <si>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</si>
  <si>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</si>
  <si>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</si>
  <si>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</si>
  <si>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</si>
  <si>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</si>
  <si>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</si>
  <si>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</si>
  <si>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</si>
  <si>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</si>
  <si>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</si>
  <si>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</si>
  <si>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</si>
  <si>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</si>
  <si>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</si>
  <si>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</si>
  <si>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</si>
  <si>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</si>
  <si>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</si>
  <si>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</si>
  <si>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</si>
  <si>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</si>
  <si>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</si>
  <si>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</si>
  <si>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</si>
  <si>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</si>
  <si>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</si>
  <si>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</si>
  <si>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</si>
  <si>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</si>
  <si>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</si>
  <si>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</si>
  <si>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</si>
  <si>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</si>
  <si>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</si>
  <si>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</si>
  <si>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</si>
  <si>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</si>
  <si>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</si>
  <si>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</si>
  <si>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</si>
  <si>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</si>
  <si>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</si>
  <si>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</si>
  <si>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</si>
  <si>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</si>
  <si>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</si>
  <si>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</si>
  <si>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</si>
  <si>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</si>
  <si>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</si>
  <si>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</si>
  <si>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</si>
  <si>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</si>
  <si>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</si>
  <si>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</si>
  <si>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</si>
  <si>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</si>
  <si>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</si>
  <si>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</si>
  <si>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</si>
  <si>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</si>
  <si>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</si>
  <si>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</si>
  <si>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</si>
  <si>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</si>
  <si>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</si>
  <si>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</si>
  <si>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</si>
  <si>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</si>
  <si>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</si>
  <si>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</si>
  <si>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</si>
  <si>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</si>
  <si>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</si>
  <si>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</si>
  <si>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</si>
  <si>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</si>
  <si>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</si>
  <si>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</si>
  <si>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</si>
  <si>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</si>
  <si>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</si>
  <si>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</si>
  <si>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</si>
  <si>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</si>
  <si>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</si>
  <si>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</si>
  <si>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</si>
  <si>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</si>
  <si>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</si>
  <si>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</si>
  <si>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</si>
  <si>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</si>
  <si>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</si>
  <si>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</si>
  <si>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</si>
  <si>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</si>
  <si>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</si>
  <si>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</si>
  <si>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</si>
  <si>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</si>
  <si>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</si>
  <si>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</si>
  <si>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</si>
  <si>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</si>
  <si>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</si>
  <si>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</si>
  <si>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</si>
  <si>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</si>
  <si>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</si>
  <si>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</si>
  <si>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</si>
  <si>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</si>
  <si>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</si>
  <si>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</si>
  <si>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</si>
  <si>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</si>
  <si>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</si>
  <si>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</si>
  <si>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</si>
  <si>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</si>
  <si>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</si>
  <si>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</si>
  <si>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</si>
  <si>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</si>
  <si>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</si>
  <si>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</si>
  <si>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</si>
  <si>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</si>
  <si>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</si>
  <si>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</si>
  <si>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</si>
  <si>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</si>
  <si>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</si>
  <si>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</si>
  <si>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</si>
  <si>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</si>
  <si>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</si>
  <si>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</si>
  <si>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</si>
  <si>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</si>
  <si>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</si>
  <si>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</si>
  <si>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</si>
  <si>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</si>
  <si>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</si>
  <si>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</si>
  <si>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</si>
  <si>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</si>
  <si>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</si>
  <si>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</si>
  <si>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</si>
  <si>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</si>
  <si>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</si>
  <si>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</si>
  <si>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</si>
  <si>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</si>
  <si>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</si>
  <si>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</si>
  <si>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</si>
  <si>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</si>
  <si>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</si>
  <si>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</si>
  <si>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</si>
  <si>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</si>
  <si>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</si>
  <si>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</si>
  <si>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</si>
  <si>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</si>
  <si>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</si>
  <si>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</si>
  <si>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</si>
  <si>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</si>
  <si>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</si>
  <si>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</si>
  <si>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</si>
  <si>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</si>
  <si>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</si>
  <si>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</si>
  <si>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</si>
  <si>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</si>
  <si>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</si>
  <si>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</si>
  <si>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</si>
  <si>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</si>
  <si>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</si>
  <si>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</si>
  <si>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</si>
  <si>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</si>
  <si>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</si>
  <si>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</si>
  <si>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</si>
  <si>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</si>
  <si>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</si>
  <si>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</si>
  <si>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</si>
  <si>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</si>
  <si>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</si>
  <si>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</si>
  <si>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</si>
  <si>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</si>
  <si>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</si>
  <si>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</si>
  <si>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</si>
  <si>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</si>
  <si>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</si>
  <si>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</si>
  <si>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</si>
  <si>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</si>
  <si>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</si>
  <si>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</si>
  <si>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</si>
  <si>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</si>
  <si>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</si>
  <si>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</si>
  <si>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</si>
  <si>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</si>
  <si>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</si>
  <si>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</si>
  <si>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</si>
  <si>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</si>
  <si>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</si>
  <si>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</si>
  <si>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</si>
  <si>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</si>
  <si>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</si>
  <si>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</si>
  <si>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</si>
  <si>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</si>
  <si>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</si>
  <si>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</si>
  <si>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</si>
  <si>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</si>
  <si>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</si>
  <si>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</si>
  <si>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</si>
  <si>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</si>
  <si>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</si>
  <si>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</si>
  <si>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</si>
  <si>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</si>
  <si>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</si>
  <si>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</si>
  <si>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</si>
  <si>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</si>
  <si>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</si>
  <si>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</si>
  <si>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</si>
  <si>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</si>
  <si>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</si>
  <si>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</si>
  <si>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</si>
  <si>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</si>
  <si>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</si>
  <si>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</si>
  <si>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</si>
  <si>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</si>
  <si>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</si>
  <si>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</si>
  <si>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</si>
  <si>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</si>
  <si>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</si>
  <si>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</si>
  <si>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</si>
  <si>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</si>
  <si>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</si>
  <si>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</si>
  <si>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</si>
  <si>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</si>
  <si>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</si>
  <si>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</si>
  <si>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</si>
  <si>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</si>
  <si>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</si>
  <si>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</si>
  <si>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</si>
  <si>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</si>
  <si>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</si>
  <si>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</si>
  <si>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</si>
  <si>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</si>
  <si>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</si>
  <si>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</si>
  <si>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</si>
  <si>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</si>
  <si>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</si>
  <si>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</si>
  <si>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</si>
  <si>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</si>
  <si>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</si>
  <si>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</si>
  <si>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</si>
  <si>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</si>
  <si>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</si>
  <si>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</si>
  <si>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</si>
  <si>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</si>
  <si>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</si>
  <si>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</si>
  <si>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</si>
  <si>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</si>
  <si>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</si>
  <si>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</si>
  <si>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</si>
  <si>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</si>
  <si>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</si>
  <si>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</si>
  <si>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</si>
  <si>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</si>
  <si>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</si>
  <si>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</si>
  <si>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</si>
  <si>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</si>
  <si>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</si>
  <si>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</si>
  <si>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</si>
  <si>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</si>
  <si>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</si>
  <si>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</si>
  <si>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</si>
  <si>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</si>
  <si>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</si>
  <si>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</si>
  <si>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</si>
  <si>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</si>
  <si>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</si>
  <si>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</si>
  <si>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</si>
  <si>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</si>
  <si>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</si>
  <si>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</si>
  <si>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</si>
  <si>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</si>
  <si>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</si>
  <si>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</si>
  <si>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</si>
  <si>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</si>
  <si>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</si>
  <si>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</si>
  <si>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</si>
  <si>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</si>
  <si>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</si>
  <si>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</si>
  <si>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</si>
  <si>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</si>
  <si>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</si>
  <si>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</si>
  <si>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</si>
  <si>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</si>
  <si>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</si>
  <si>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</si>
  <si>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</si>
  <si>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</si>
  <si>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</si>
  <si>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</si>
  <si>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</si>
  <si>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</si>
  <si>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</si>
  <si>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</si>
  <si>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</si>
  <si>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</si>
  <si>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</si>
  <si>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</si>
  <si>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</si>
  <si>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</si>
  <si>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</si>
  <si>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</si>
  <si>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</si>
  <si>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</si>
  <si>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</si>
  <si>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</si>
  <si>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</si>
  <si>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</si>
  <si>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</si>
  <si>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</si>
  <si>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</si>
  <si>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</si>
  <si>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</si>
  <si>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</si>
  <si>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</si>
  <si>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</si>
  <si>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</si>
  <si>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</si>
  <si>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</si>
  <si>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</si>
  <si>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</si>
  <si>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</si>
  <si>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</si>
  <si>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</si>
  <si>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</si>
  <si>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</si>
  <si>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</si>
  <si>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</si>
  <si>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</si>
  <si>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</si>
  <si>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</si>
  <si>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</si>
  <si>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</si>
  <si>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</si>
  <si>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</si>
  <si>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</si>
  <si>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</si>
  <si>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</si>
  <si>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</si>
  <si>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</si>
  <si>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</si>
  <si>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</si>
  <si>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</si>
  <si>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</si>
  <si>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</si>
  <si>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</si>
  <si>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</si>
  <si>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</si>
  <si>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</si>
  <si>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</si>
  <si>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</si>
  <si>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</si>
  <si>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</si>
  <si>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</si>
  <si>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</si>
  <si>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</si>
  <si>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</si>
  <si>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</si>
  <si>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</si>
  <si>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</si>
  <si>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</si>
  <si>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</si>
  <si>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</si>
  <si>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</si>
  <si>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</si>
  <si>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</si>
  <si>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</si>
  <si>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</si>
  <si>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</si>
  <si>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</si>
  <si>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</si>
  <si>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</si>
  <si>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</si>
  <si>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</si>
  <si>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</si>
  <si>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</si>
  <si>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</si>
  <si>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</si>
  <si>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</si>
  <si>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</si>
  <si>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</si>
  <si>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</si>
  <si>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</si>
  <si>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</si>
  <si>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</si>
  <si>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</si>
  <si>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</si>
  <si>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</si>
  <si>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</si>
  <si>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</si>
  <si>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</si>
  <si>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</si>
  <si>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</si>
  <si>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</si>
  <si>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</si>
  <si>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</si>
  <si>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</si>
  <si>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</si>
  <si>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</si>
  <si>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</si>
  <si>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</si>
  <si>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</si>
  <si>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</si>
  <si>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</si>
  <si>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</si>
  <si>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</si>
  <si>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</si>
  <si>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</si>
  <si>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</si>
  <si>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</si>
  <si>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</si>
  <si>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</si>
  <si>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</si>
  <si>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</si>
  <si>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</si>
  <si>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</si>
  <si>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</si>
  <si>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</si>
  <si>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</si>
  <si>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</si>
  <si>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</si>
  <si>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</si>
  <si>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</si>
  <si>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</si>
  <si>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</si>
  <si>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</si>
  <si>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</si>
  <si>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</si>
  <si>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</si>
  <si>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</si>
  <si>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</si>
  <si>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</si>
  <si>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</si>
  <si>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</si>
  <si>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</si>
  <si>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</si>
  <si>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</si>
  <si>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</si>
  <si>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</si>
  <si>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</si>
  <si>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</si>
  <si>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</si>
  <si>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</si>
  <si>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</si>
  <si>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</si>
  <si>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</si>
  <si>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</si>
  <si>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</si>
  <si>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</si>
  <si>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</si>
  <si>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</si>
  <si>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</si>
  <si>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</si>
  <si>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</si>
  <si>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</si>
  <si>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</si>
  <si>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</si>
  <si>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</si>
  <si>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</si>
  <si>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</si>
  <si>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</si>
  <si>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</si>
  <si>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</si>
  <si>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</si>
  <si>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</si>
  <si>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</si>
  <si>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</si>
  <si>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</si>
  <si>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</si>
  <si>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</si>
  <si>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</si>
  <si>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</si>
  <si>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</si>
  <si>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</si>
  <si>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</si>
  <si>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</si>
  <si>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</si>
  <si>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</si>
  <si>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</si>
  <si>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</si>
  <si>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</si>
  <si>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</si>
  <si>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</si>
  <si>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</si>
  <si>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</si>
  <si>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</si>
  <si>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</si>
  <si>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</si>
  <si>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</si>
  <si>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</si>
  <si>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</si>
  <si>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</si>
  <si>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</si>
  <si>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</si>
  <si>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</si>
  <si>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</si>
  <si>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</si>
  <si>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</si>
  <si>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</si>
  <si>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</si>
  <si>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</si>
  <si>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</si>
  <si>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</si>
  <si>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</si>
  <si>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</si>
  <si>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</si>
  <si>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</si>
  <si>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</si>
  <si>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</si>
  <si>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</si>
  <si>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</si>
  <si>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</si>
  <si>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</si>
  <si>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</si>
  <si>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</si>
  <si>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</si>
  <si>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</si>
  <si>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</si>
  <si>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</si>
  <si>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</si>
  <si>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</si>
  <si>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</si>
  <si>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</si>
  <si>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</si>
  <si>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</si>
  <si>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</si>
  <si>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</si>
  <si>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</si>
  <si>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</si>
  <si>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</si>
  <si>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</si>
  <si>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</si>
  <si>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</si>
  <si>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</si>
  <si>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</si>
  <si>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</si>
  <si>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</si>
  <si>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</si>
  <si>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</si>
  <si>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</si>
  <si>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</si>
  <si>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</si>
  <si>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</si>
  <si>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</si>
  <si>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</si>
  <si>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</si>
  <si>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</si>
  <si>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</si>
  <si>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</si>
  <si>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</si>
  <si>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</si>
  <si>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</si>
  <si>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</si>
  <si>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</si>
  <si>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</si>
  <si>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</si>
  <si>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</si>
  <si>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</si>
  <si>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</si>
  <si>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</si>
  <si>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</si>
  <si>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</si>
  <si>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</si>
  <si>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</si>
  <si>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</si>
  <si>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</si>
  <si>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</si>
  <si>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</si>
  <si>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</si>
  <si>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</si>
  <si>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</si>
  <si>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</si>
  <si>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</si>
  <si>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</si>
  <si>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</si>
  <si>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</si>
  <si>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</si>
  <si>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</si>
  <si>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</si>
  <si>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</si>
  <si>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</si>
  <si>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</si>
  <si>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</si>
  <si>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</si>
  <si>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</si>
  <si>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</si>
  <si>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</si>
  <si>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</si>
  <si>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</si>
  <si>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</si>
  <si>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</si>
  <si>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</si>
  <si>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</si>
  <si>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</si>
  <si>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</si>
  <si>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</si>
  <si>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</si>
  <si>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</si>
  <si>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</si>
  <si>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</si>
  <si>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</si>
  <si>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</si>
  <si>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</si>
  <si>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</si>
  <si>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</si>
  <si>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</si>
  <si>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</si>
  <si>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</si>
  <si>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</si>
  <si>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</si>
  <si>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</si>
  <si>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</si>
  <si>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</si>
  <si>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</si>
  <si>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</si>
  <si>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</si>
  <si>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</si>
  <si>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</si>
  <si>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</si>
  <si>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</si>
  <si>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</si>
  <si>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</si>
  <si>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</si>
  <si>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</si>
  <si>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</si>
  <si>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</si>
  <si>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</si>
  <si>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</si>
  <si>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</si>
  <si>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</si>
  <si>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</si>
  <si>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</si>
  <si>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</si>
  <si>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</si>
  <si>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</si>
  <si>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</si>
  <si>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</si>
  <si>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</si>
  <si>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</si>
  <si>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</si>
  <si>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</si>
  <si>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</si>
  <si>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</si>
  <si>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</si>
  <si>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</si>
  <si>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</si>
  <si>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</si>
  <si>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</si>
  <si>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</si>
  <si>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</si>
  <si>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</si>
  <si>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</si>
  <si>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</si>
  <si>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</si>
  <si>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</si>
  <si>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</si>
  <si>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</si>
  <si>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</si>
  <si>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</si>
  <si>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</si>
  <si>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</si>
  <si>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</si>
  <si>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</si>
  <si>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</si>
  <si>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</si>
  <si>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</si>
  <si>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</si>
  <si>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</si>
  <si>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</si>
  <si>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</si>
  <si>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</si>
  <si>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</si>
  <si>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</si>
  <si>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</si>
  <si>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</si>
  <si>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</si>
  <si>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</si>
  <si>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</si>
  <si>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</si>
  <si>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</si>
  <si>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</si>
  <si>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</si>
  <si>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</si>
  <si>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</si>
  <si>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</si>
  <si>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</si>
  <si>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</si>
  <si>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</si>
  <si>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</si>
  <si>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</si>
  <si>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</si>
  <si>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</si>
  <si>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</si>
  <si>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</si>
  <si>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</si>
  <si>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</si>
  <si>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</si>
  <si>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</si>
  <si>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</si>
  <si>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</si>
  <si>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</si>
  <si>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</si>
  <si>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</si>
  <si>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</si>
  <si>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</si>
  <si>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</si>
  <si>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</si>
  <si>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</si>
  <si>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</si>
  <si>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</si>
  <si>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</si>
  <si>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</si>
  <si>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</si>
  <si>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</si>
  <si>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</si>
  <si>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</si>
  <si>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</si>
  <si>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</si>
  <si>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</si>
  <si>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</si>
  <si>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</si>
  <si>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</si>
  <si>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</si>
  <si>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</si>
  <si>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</si>
  <si>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</si>
  <si>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</si>
  <si>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</si>
  <si>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</si>
  <si>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</si>
  <si>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</si>
  <si>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</si>
  <si>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</si>
  <si>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</si>
  <si>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</si>
  <si>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</si>
  <si>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</si>
  <si>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</si>
  <si>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</si>
  <si>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</si>
  <si>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</si>
  <si>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</si>
  <si>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</si>
  <si>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</si>
  <si>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</si>
  <si>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</si>
  <si>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</si>
  <si>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</si>
  <si>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</si>
  <si>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</si>
  <si>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</si>
  <si>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</si>
  <si>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</si>
  <si>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</si>
  <si>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</si>
  <si>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</si>
  <si>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</si>
  <si>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</si>
  <si>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</si>
  <si>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</si>
  <si>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</si>
  <si>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</si>
  <si>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</si>
  <si>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</si>
  <si>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</si>
  <si>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</si>
  <si>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</si>
  <si>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</si>
  <si>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</si>
  <si>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</si>
  <si>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</si>
  <si>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</si>
  <si>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</si>
  <si>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</si>
  <si>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</si>
  <si>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</si>
  <si>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</si>
  <si>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</si>
  <si>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</si>
  <si>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</si>
  <si>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</si>
  <si>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</si>
  <si>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</si>
  <si>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</si>
  <si>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</si>
  <si>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</si>
  <si>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</si>
  <si>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</si>
  <si>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</si>
  <si>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</si>
  <si>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</si>
  <si>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</si>
  <si>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</si>
  <si>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</si>
  <si>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</si>
  <si>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</si>
  <si>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</si>
  <si>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</si>
  <si>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</si>
  <si>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</si>
  <si>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</si>
  <si>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</si>
  <si>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</si>
  <si>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</si>
  <si>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</si>
  <si>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</si>
  <si>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</si>
  <si>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</si>
  <si>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</si>
  <si>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</si>
  <si>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</si>
  <si>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</si>
  <si>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</si>
  <si>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</si>
  <si>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</si>
  <si>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</si>
  <si>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</si>
  <si>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</si>
  <si>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</si>
  <si>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</si>
  <si>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</si>
  <si>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</si>
  <si>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</si>
  <si>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</si>
  <si>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</si>
  <si>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</si>
  <si>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</si>
  <si>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</si>
  <si>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</si>
  <si>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</si>
  <si>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</si>
  <si>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</si>
  <si>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</si>
  <si>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</si>
  <si>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</si>
  <si>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</si>
  <si>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</si>
  <si>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</si>
  <si>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</si>
  <si>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</si>
  <si>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</si>
  <si>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</si>
  <si>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</si>
  <si>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</si>
  <si>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</si>
  <si>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</si>
  <si>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</si>
  <si>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</si>
  <si>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</si>
  <si>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</si>
  <si>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</si>
  <si>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</si>
  <si>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</si>
  <si>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</si>
  <si>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</si>
  <si>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</si>
  <si>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</si>
  <si>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</si>
  <si>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</si>
  <si>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</si>
  <si>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</si>
  <si>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</si>
  <si>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</si>
  <si>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</si>
  <si>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</si>
  <si>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</si>
  <si>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</si>
  <si>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</si>
  <si>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</si>
  <si>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</si>
  <si>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</si>
  <si>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</si>
  <si>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</si>
  <si>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</si>
  <si>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</si>
  <si>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</si>
  <si>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</si>
  <si>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</si>
  <si>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</si>
  <si>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</si>
  <si>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</si>
  <si>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</si>
  <si>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</si>
  <si>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</si>
  <si>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</si>
  <si>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</si>
  <si>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</si>
  <si>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</si>
  <si>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</si>
  <si>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</si>
  <si>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</si>
  <si>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</si>
  <si>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</si>
  <si>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</si>
  <si>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</si>
  <si>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</si>
  <si>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</si>
  <si>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</si>
  <si>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</si>
  <si>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</si>
  <si>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</si>
  <si>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</si>
  <si>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</si>
  <si>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</si>
  <si>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</si>
  <si>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</si>
  <si>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</si>
  <si>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</si>
  <si>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</si>
  <si>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</si>
  <si>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</si>
  <si>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</si>
  <si>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</si>
  <si>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</si>
  <si>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</si>
  <si>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</si>
  <si>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</si>
  <si>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</si>
  <si>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</si>
  <si>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</si>
  <si>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</si>
  <si>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</si>
  <si>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</si>
  <si>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</si>
  <si>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</si>
  <si>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</si>
  <si>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</si>
  <si>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</si>
  <si>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</si>
  <si>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</si>
  <si>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</si>
  <si>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</si>
  <si>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</si>
  <si>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</si>
  <si>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</si>
  <si>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</si>
  <si>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</si>
  <si>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</si>
  <si>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</si>
  <si>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</si>
  <si>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</si>
  <si>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</si>
  <si>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</si>
  <si>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</si>
  <si>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</si>
  <si>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</si>
  <si>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</si>
  <si>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</si>
  <si>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</si>
  <si>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</si>
  <si>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</si>
  <si>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</si>
  <si>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</si>
  <si>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</si>
  <si>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</si>
  <si>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</si>
  <si>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</si>
  <si>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</si>
  <si>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</si>
  <si>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</si>
  <si>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</si>
  <si>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</si>
  <si>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</si>
  <si>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</si>
  <si>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</si>
  <si>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</si>
  <si>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</si>
  <si>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</si>
  <si>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</si>
  <si>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</si>
  <si>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</si>
  <si>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</si>
  <si>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</si>
  <si>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</si>
  <si>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</si>
  <si>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</si>
  <si>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</si>
  <si>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</si>
  <si>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</si>
  <si>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</si>
  <si>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</si>
  <si>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</si>
  <si>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</si>
  <si>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</si>
  <si>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</si>
  <si>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</si>
  <si>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</si>
  <si>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</si>
  <si>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</si>
  <si>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</si>
  <si>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</si>
  <si>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</si>
  <si>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</si>
  <si>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</si>
  <si>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</si>
  <si>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</si>
  <si>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</si>
  <si>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</si>
  <si>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</si>
  <si>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</si>
  <si>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</si>
  <si>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</si>
  <si>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</si>
  <si>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</si>
  <si>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</si>
  <si>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</si>
  <si>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</si>
  <si>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</si>
  <si>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</si>
  <si>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</si>
  <si>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</si>
  <si>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</si>
  <si>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</si>
  <si>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</si>
  <si>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</si>
  <si>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</si>
  <si>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</si>
  <si>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</si>
  <si>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</si>
  <si>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</si>
  <si>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</si>
  <si>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</si>
  <si>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</si>
  <si>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</si>
  <si>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</si>
  <si>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</si>
  <si>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</si>
  <si>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</si>
  <si>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</si>
  <si>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</si>
  <si>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</si>
  <si>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</si>
  <si>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</si>
  <si>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</si>
  <si>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</si>
  <si>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</si>
  <si>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</si>
  <si>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</si>
  <si>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</si>
  <si>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</si>
  <si>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</si>
  <si>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</si>
  <si>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</si>
  <si>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</si>
  <si>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</si>
  <si>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</si>
  <si>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</si>
  <si>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</si>
  <si>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</si>
  <si>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</si>
  <si>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</si>
  <si>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</si>
  <si>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</si>
  <si>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</si>
  <si>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</si>
  <si>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</si>
  <si>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</si>
  <si>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</si>
  <si>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</si>
  <si>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</si>
  <si>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</si>
  <si>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</si>
  <si>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</si>
  <si>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</si>
  <si>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</si>
  <si>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</si>
  <si>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</si>
  <si>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</si>
  <si>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</si>
  <si>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</si>
  <si>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</si>
  <si>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</si>
  <si>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</si>
  <si>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</si>
  <si>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</si>
  <si>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</si>
  <si>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</si>
  <si>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</si>
  <si>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</si>
  <si>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</si>
  <si>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</si>
  <si>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</si>
  <si>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</si>
  <si>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</si>
  <si>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</si>
  <si>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</si>
  <si>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</si>
  <si>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</si>
  <si>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</si>
  <si>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</si>
  <si>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</si>
  <si>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</si>
  <si>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</si>
  <si>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</si>
  <si>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</si>
  <si>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</si>
  <si>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</si>
  <si>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</si>
  <si>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</si>
  <si>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</si>
  <si>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</si>
  <si>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</si>
  <si>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</si>
  <si>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</si>
  <si>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</si>
  <si>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</si>
  <si>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</si>
  <si>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</si>
  <si>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</si>
  <si>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</si>
  <si>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</si>
  <si>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</si>
  <si>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</si>
  <si>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</si>
  <si>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</si>
  <si>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</si>
  <si>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</si>
  <si>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</si>
  <si>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</si>
  <si>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</si>
  <si>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</si>
  <si>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</si>
  <si>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</si>
  <si>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</si>
  <si>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</si>
  <si>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</si>
  <si>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</si>
  <si>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</si>
  <si>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</si>
  <si>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</si>
  <si>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</si>
  <si>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</si>
  <si>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</si>
  <si>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</si>
  <si>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</si>
  <si>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</si>
  <si>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</si>
  <si>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</si>
  <si>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</si>
  <si>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</si>
  <si>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</si>
  <si>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</si>
  <si>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</si>
  <si>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</si>
  <si>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</si>
  <si>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</si>
  <si>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</si>
  <si>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</si>
  <si>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</si>
  <si>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</si>
  <si>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</si>
  <si>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</si>
  <si>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</si>
  <si>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</si>
  <si>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</si>
  <si>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</si>
  <si>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</si>
  <si>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</si>
  <si>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</si>
  <si>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</si>
  <si>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</si>
  <si>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</si>
  <si>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</si>
  <si>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</si>
  <si>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</si>
  <si>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</si>
  <si>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</si>
  <si>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</si>
  <si>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</si>
  <si>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</si>
  <si>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</si>
  <si>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</si>
  <si>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</si>
  <si>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</si>
  <si>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</si>
  <si>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</si>
  <si>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</si>
  <si>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</si>
  <si>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</si>
  <si>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</si>
  <si>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</si>
  <si>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</si>
  <si>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</si>
  <si>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</si>
  <si>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</si>
  <si>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</si>
  <si>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</si>
  <si>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</si>
  <si>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</si>
  <si>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</si>
  <si>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</si>
  <si>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</si>
  <si>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</si>
  <si>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</si>
  <si>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</si>
  <si>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</si>
  <si>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</si>
  <si>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</si>
  <si>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</si>
  <si>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</si>
  <si>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</si>
  <si>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</si>
  <si>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</si>
  <si>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</si>
  <si>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</si>
  <si>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</si>
  <si>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</si>
  <si>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</si>
  <si>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</si>
  <si>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</si>
  <si>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</si>
  <si>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</si>
  <si>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</si>
  <si>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</si>
  <si>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</si>
  <si>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</si>
  <si>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</si>
  <si>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</si>
  <si>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</si>
  <si>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</si>
  <si>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</si>
  <si>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</si>
  <si>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</si>
  <si>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</si>
  <si>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</si>
  <si>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</si>
  <si>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</si>
  <si>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</si>
  <si>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</si>
  <si>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</si>
  <si>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</si>
  <si>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</si>
  <si>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</si>
  <si>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</si>
  <si>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</si>
  <si>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</si>
  <si>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</si>
  <si>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</si>
  <si>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</si>
  <si>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</si>
  <si>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</si>
  <si>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</si>
  <si>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</si>
  <si>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</si>
  <si>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</si>
  <si>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</si>
  <si>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</si>
  <si>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</si>
  <si>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</si>
  <si>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</si>
  <si>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</si>
  <si>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</si>
  <si>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</si>
  <si>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</si>
  <si>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</si>
  <si>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</si>
  <si>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</si>
  <si>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</si>
  <si>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</si>
  <si>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</si>
  <si>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</si>
  <si>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</si>
  <si>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</si>
  <si>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</si>
  <si>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</si>
  <si>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</si>
  <si>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</si>
  <si>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</si>
  <si>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</si>
  <si>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</si>
  <si>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</si>
  <si>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</si>
  <si>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</si>
  <si>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</si>
  <si>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</si>
  <si>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</si>
  <si>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</si>
  <si>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</si>
  <si>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</si>
  <si>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</si>
  <si>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</si>
  <si>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</si>
  <si>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</si>
  <si>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</si>
  <si>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</si>
  <si>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</si>
  <si>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</si>
  <si>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</si>
  <si>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</si>
  <si>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</si>
  <si>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</si>
  <si>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</si>
  <si>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</si>
  <si>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</si>
  <si>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</si>
  <si>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</si>
  <si>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</si>
  <si>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</si>
  <si>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</si>
  <si>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</si>
  <si>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</si>
  <si>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</si>
  <si>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</si>
  <si>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</si>
  <si>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</si>
  <si>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</si>
  <si>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</si>
  <si>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</si>
  <si>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</si>
  <si>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</si>
  <si>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</si>
  <si>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</si>
  <si>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</si>
  <si>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</si>
  <si>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</si>
  <si>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</si>
  <si>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</si>
  <si>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</si>
  <si>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</si>
  <si>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</si>
  <si>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</si>
  <si>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</si>
  <si>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</si>
  <si>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</si>
  <si>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</si>
  <si>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</si>
  <si>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</si>
  <si>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</si>
  <si>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</si>
  <si>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</si>
  <si>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</si>
  <si>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</si>
  <si>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</si>
  <si>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</si>
  <si>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</si>
  <si>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</si>
  <si>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</si>
  <si>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</si>
  <si>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</si>
  <si>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</si>
  <si>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</si>
  <si>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</si>
  <si>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</si>
  <si>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</si>
  <si>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</si>
  <si>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</si>
  <si>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</si>
  <si>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</si>
  <si>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</si>
  <si>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</si>
  <si>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</si>
  <si>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</si>
  <si>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</si>
  <si>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</si>
  <si>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</si>
  <si>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</si>
  <si>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</si>
  <si>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</si>
  <si>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</si>
  <si>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</si>
  <si>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</si>
  <si>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</si>
  <si>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</si>
  <si>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</si>
  <si>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</si>
  <si>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</si>
  <si>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</si>
  <si>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</si>
  <si>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</si>
  <si>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</si>
  <si>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</si>
  <si>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</si>
  <si>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</si>
  <si>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</si>
  <si>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</si>
  <si>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</si>
  <si>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</si>
  <si>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</si>
  <si>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</si>
  <si>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</si>
  <si>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</si>
  <si>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</si>
  <si>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</si>
  <si>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</si>
  <si>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</si>
  <si>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</si>
  <si>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</si>
  <si>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</si>
  <si>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</si>
  <si>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</si>
  <si>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</si>
  <si>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</si>
  <si>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</si>
  <si>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</si>
  <si>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</si>
  <si>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</si>
  <si>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</si>
  <si>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</si>
  <si>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</si>
  <si>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</si>
  <si>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</si>
  <si>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</si>
  <si>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</si>
  <si>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</si>
  <si>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</si>
  <si>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</si>
  <si>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</si>
  <si>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</si>
  <si>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</si>
  <si>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</si>
  <si>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</si>
  <si>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</si>
  <si>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</si>
  <si>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</si>
  <si>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</si>
  <si>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</si>
  <si>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</si>
  <si>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</si>
  <si>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</si>
  <si>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</si>
  <si>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</si>
  <si>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</si>
  <si>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</si>
  <si>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</si>
  <si>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</si>
  <si>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</si>
  <si>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</si>
  <si>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</si>
  <si>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</si>
  <si>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</si>
  <si>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</si>
  <si>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</si>
  <si>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</si>
  <si>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</si>
  <si>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</si>
  <si>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</si>
  <si>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</si>
  <si>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</si>
  <si>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</si>
  <si>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</si>
  <si>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</si>
  <si>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</si>
  <si>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</si>
  <si>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</si>
  <si>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</si>
  <si>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</si>
  <si>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</si>
  <si>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</si>
  <si>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</si>
  <si>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</si>
  <si>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</si>
  <si>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</si>
  <si>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</si>
  <si>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</si>
  <si>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</si>
  <si>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</si>
  <si>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</si>
  <si>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</si>
  <si>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</si>
  <si>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</si>
  <si>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</si>
  <si>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</si>
  <si>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</si>
  <si>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</si>
  <si>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</si>
  <si>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</si>
  <si>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</si>
  <si>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</si>
  <si>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</si>
  <si>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</si>
  <si>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</si>
  <si>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</si>
  <si>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</si>
  <si>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</si>
  <si>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</si>
  <si>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</si>
  <si>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</si>
  <si>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</si>
  <si>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</si>
  <si>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</si>
  <si>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</si>
  <si>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</si>
  <si>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</si>
  <si>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</si>
  <si>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</si>
  <si>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</si>
  <si>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</si>
  <si>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</si>
  <si>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</si>
  <si>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</si>
  <si>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</si>
  <si>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</si>
  <si>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</si>
  <si>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</si>
  <si>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</si>
  <si>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</si>
  <si>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</si>
  <si>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</si>
  <si>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</si>
  <si>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</si>
  <si>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</si>
  <si>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</si>
  <si>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</si>
  <si>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</si>
  <si>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</si>
  <si>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</si>
  <si>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</si>
  <si>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</si>
  <si>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</si>
  <si>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</si>
  <si>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</si>
  <si>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</si>
  <si>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</si>
  <si>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</si>
  <si>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</si>
  <si>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</si>
  <si>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</si>
  <si>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</si>
  <si>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</si>
  <si>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</si>
  <si>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</si>
  <si>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</si>
  <si>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</si>
  <si>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</si>
  <si>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</si>
  <si>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</si>
  <si>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</si>
  <si>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</si>
  <si>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</si>
  <si>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</si>
  <si>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</si>
  <si>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</si>
  <si>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</si>
  <si>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</si>
  <si>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</si>
  <si>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</si>
  <si>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</si>
  <si>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</si>
  <si>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</si>
  <si>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</si>
  <si>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</si>
  <si>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</si>
  <si>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</si>
  <si>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</si>
  <si>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</si>
  <si>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</si>
  <si>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</si>
  <si>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</si>
  <si>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</si>
  <si>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</si>
  <si>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</si>
  <si>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</si>
  <si>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</si>
  <si>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</si>
  <si>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</si>
  <si>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</si>
  <si>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</si>
  <si>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</si>
  <si>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</si>
  <si>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</si>
  <si>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</si>
  <si>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</si>
  <si>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</si>
  <si>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</si>
  <si>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</si>
  <si>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</si>
  <si>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</si>
  <si>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</si>
  <si>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</si>
  <si>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</si>
  <si>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</si>
  <si>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</si>
  <si>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</si>
  <si>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</si>
  <si>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</si>
  <si>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</si>
  <si>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</si>
  <si>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</si>
  <si>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</si>
  <si>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</si>
  <si>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</si>
  <si>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</si>
  <si>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</si>
  <si>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</si>
  <si>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</si>
  <si>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</si>
  <si>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</si>
  <si>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</si>
  <si>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</si>
  <si>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</si>
  <si>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</si>
  <si>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</si>
  <si>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</si>
  <si>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</si>
  <si>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</si>
  <si>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</si>
  <si>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</si>
  <si>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</si>
  <si>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</si>
  <si>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</si>
  <si>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</si>
  <si>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</si>
  <si>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</si>
  <si>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</si>
  <si>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</si>
  <si>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</si>
  <si>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</si>
  <si>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</si>
  <si>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</si>
  <si>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</si>
  <si>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</si>
  <si>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</si>
  <si>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</si>
  <si>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</si>
  <si>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</si>
  <si>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</si>
  <si>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</si>
  <si>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</si>
  <si>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</si>
  <si>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</si>
  <si>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</si>
  <si>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</si>
  <si>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</si>
  <si>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</si>
  <si>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</si>
  <si>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</si>
  <si>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</si>
  <si>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</si>
  <si>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</si>
  <si>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</si>
  <si>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</si>
  <si>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</si>
  <si>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</si>
  <si>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</si>
  <si>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</si>
  <si>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</si>
  <si>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</si>
  <si>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</si>
  <si>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</si>
  <si>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</si>
  <si>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</si>
  <si>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</si>
  <si>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</si>
  <si>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</si>
  <si>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</si>
  <si>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</si>
  <si>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</si>
  <si>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</si>
  <si>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</si>
  <si>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</si>
  <si>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</si>
  <si>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</si>
  <si>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</si>
  <si>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</si>
  <si>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</si>
  <si>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</si>
  <si>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</si>
  <si>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</si>
  <si>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</si>
  <si>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</si>
  <si>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</si>
  <si>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</si>
  <si>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</si>
  <si>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</si>
  <si>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</si>
  <si>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</si>
  <si>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</si>
  <si>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</si>
  <si>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</si>
  <si>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</si>
  <si>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</si>
  <si>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</si>
  <si>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</si>
  <si>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</si>
  <si>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</si>
  <si>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</si>
  <si>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</si>
  <si>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</si>
  <si>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</si>
  <si>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</si>
  <si>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</si>
  <si>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</si>
  <si>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</si>
  <si>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</si>
  <si>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</si>
  <si>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</si>
  <si>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</si>
  <si>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</si>
  <si>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</si>
  <si>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</si>
  <si>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</si>
  <si>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</si>
  <si>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</si>
  <si>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</si>
  <si>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</si>
  <si>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</si>
  <si>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</si>
  <si>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</si>
  <si>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</si>
  <si>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</si>
  <si>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</si>
  <si>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</si>
  <si>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</si>
  <si>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</si>
  <si>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</si>
  <si>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</si>
  <si>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</si>
  <si>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</si>
  <si>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</si>
  <si>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</si>
  <si>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</si>
  <si>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</si>
  <si>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</si>
  <si>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</si>
  <si>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</si>
  <si>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</si>
  <si>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</si>
  <si>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</si>
  <si>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</si>
  <si>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</si>
  <si>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</si>
  <si>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</si>
  <si>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</si>
  <si>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</si>
  <si>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</si>
  <si>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</si>
  <si>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</si>
  <si>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</si>
  <si>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</si>
  <si>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</si>
  <si>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</si>
  <si>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</si>
  <si>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</si>
  <si>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</si>
  <si>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</si>
  <si>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</si>
  <si>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</si>
  <si>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</si>
  <si>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</si>
  <si>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</si>
  <si>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</si>
  <si>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</si>
  <si>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</si>
  <si>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</si>
  <si>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</si>
  <si>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</si>
  <si>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</si>
  <si>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</si>
  <si>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</si>
  <si>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</si>
  <si>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</si>
  <si>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</si>
  <si>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</si>
  <si>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</si>
  <si>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</si>
  <si>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</si>
  <si>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</si>
  <si>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</si>
  <si>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</si>
  <si>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</si>
  <si>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</si>
  <si>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</si>
  <si>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</si>
  <si>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</si>
  <si>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</si>
  <si>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</si>
  <si>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</si>
  <si>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</si>
  <si>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</si>
  <si>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</si>
  <si>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</si>
  <si>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</si>
  <si>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</si>
  <si>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</si>
  <si>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</si>
  <si>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</si>
  <si>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</si>
  <si>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</si>
  <si>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</si>
  <si>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</si>
  <si>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</si>
  <si>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</si>
  <si>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</si>
  <si>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</si>
  <si>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</si>
  <si>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</si>
  <si>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</si>
  <si>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</si>
  <si>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</si>
  <si>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</si>
  <si>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</si>
  <si>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</si>
  <si>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</si>
  <si>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</si>
  <si>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</si>
  <si>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</si>
  <si>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</si>
  <si>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</si>
  <si>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</si>
  <si>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</si>
  <si>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</si>
  <si>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</si>
  <si>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</si>
  <si>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</si>
  <si>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</si>
  <si>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</si>
  <si>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</si>
  <si>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</si>
  <si>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</si>
  <si>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</si>
  <si>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</si>
  <si>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</si>
  <si>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</si>
  <si>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</si>
  <si>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</si>
  <si>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</si>
  <si>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</si>
  <si>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</si>
  <si>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</si>
  <si>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</si>
  <si>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</si>
  <si>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</si>
  <si>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</si>
  <si>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</si>
  <si>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</si>
  <si>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</si>
  <si>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</si>
  <si>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</si>
  <si>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</si>
  <si>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</si>
  <si>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</si>
  <si>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</si>
  <si>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</si>
  <si>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</si>
  <si>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</si>
  <si>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</si>
  <si>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</si>
  <si>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</si>
  <si>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</si>
  <si>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</si>
  <si>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</si>
  <si>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</si>
  <si>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</si>
  <si>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</si>
  <si>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</si>
  <si>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</si>
  <si>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</si>
  <si>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</si>
  <si>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</si>
  <si>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</si>
  <si>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</si>
  <si>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</si>
  <si>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</si>
  <si>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</si>
  <si>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</si>
  <si>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</si>
  <si>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</si>
  <si>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</si>
  <si>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</si>
  <si>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</si>
  <si>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</si>
  <si>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</si>
  <si>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</si>
  <si>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</si>
  <si>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</si>
  <si>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</si>
  <si>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</si>
  <si>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</si>
  <si>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</si>
  <si>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</si>
  <si>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</si>
  <si>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</si>
  <si>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</si>
  <si>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</si>
  <si>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</si>
  <si>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</si>
  <si>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</si>
  <si>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</si>
  <si>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</si>
  <si>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</si>
  <si>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</si>
  <si>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</si>
  <si>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</si>
  <si>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</si>
  <si>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</si>
  <si>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</si>
  <si>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</si>
  <si>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</si>
  <si>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</si>
  <si>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</si>
  <si>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</si>
  <si>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</si>
  <si>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</si>
  <si>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</si>
  <si>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</si>
  <si>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</si>
  <si>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</si>
  <si>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</si>
  <si>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</si>
  <si>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</si>
  <si>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</si>
  <si>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</si>
  <si>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</si>
  <si>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</si>
  <si>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</si>
  <si>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</si>
  <si>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</si>
  <si>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</si>
  <si>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</si>
  <si>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</si>
  <si>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</si>
  <si>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</si>
  <si>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</si>
  <si>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</si>
  <si>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</si>
  <si>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</si>
  <si>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</si>
  <si>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</si>
  <si>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</si>
  <si>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</si>
  <si>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</si>
  <si>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</si>
  <si>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</si>
  <si>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</si>
  <si>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</si>
  <si>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</si>
  <si>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</si>
  <si>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</si>
  <si>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</si>
  <si>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</si>
  <si>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</si>
  <si>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</si>
  <si>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</si>
  <si>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</si>
  <si>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</si>
  <si>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</si>
  <si>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</si>
  <si>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</si>
  <si>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</si>
  <si>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</si>
  <si>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</si>
  <si>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</si>
  <si>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</si>
  <si>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</si>
  <si>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</si>
  <si>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</si>
  <si>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</si>
  <si>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</si>
  <si>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</si>
  <si>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</si>
  <si>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</si>
  <si>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</si>
  <si>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</si>
  <si>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</si>
  <si>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</si>
  <si>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</si>
  <si>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</si>
  <si>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</si>
  <si>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</si>
  <si>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</si>
  <si>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</si>
  <si>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</si>
  <si>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</si>
  <si>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</si>
  <si>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</si>
  <si>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</si>
  <si>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</si>
  <si>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</si>
  <si>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</si>
  <si>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</si>
  <si>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</si>
  <si>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</si>
  <si>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</si>
  <si>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</si>
  <si>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</si>
  <si>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</si>
  <si>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</si>
  <si>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</si>
  <si>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</si>
  <si>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</si>
  <si>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</si>
  <si>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</si>
  <si>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</si>
  <si>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</si>
  <si>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</si>
  <si>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</si>
  <si>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</si>
  <si>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</si>
  <si>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</si>
  <si>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</si>
  <si>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</si>
  <si>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</si>
  <si>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</si>
  <si>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</si>
  <si>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</si>
  <si>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</si>
  <si>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</si>
  <si>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</si>
  <si>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</si>
  <si>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</si>
  <si>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</si>
  <si>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</si>
  <si>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</si>
  <si>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</si>
  <si>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</si>
  <si>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</si>
  <si>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</si>
  <si>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</si>
  <si>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</si>
  <si>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</si>
  <si>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</si>
  <si>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</si>
  <si>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</si>
  <si>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</si>
  <si>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</si>
  <si>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</si>
  <si>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</si>
  <si>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</si>
  <si>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</si>
  <si>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</si>
  <si>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</si>
  <si>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</si>
  <si>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</si>
  <si>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</si>
  <si>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</si>
  <si>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</si>
  <si>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</si>
  <si>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</si>
  <si>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</si>
  <si>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</si>
  <si>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</si>
  <si>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</si>
  <si>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</si>
  <si>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</si>
  <si>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</si>
  <si>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</si>
  <si>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</si>
  <si>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</si>
  <si>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</si>
  <si>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</si>
  <si>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</si>
  <si>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</si>
  <si>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</si>
  <si>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</si>
  <si>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</si>
  <si>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</si>
  <si>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</si>
  <si>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</si>
  <si>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</si>
  <si>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</si>
  <si>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</si>
  <si>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</si>
  <si>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</si>
  <si>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</si>
  <si>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</si>
  <si>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</si>
  <si>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</si>
  <si>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</si>
  <si>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</si>
  <si>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</si>
  <si>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</si>
  <si>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</si>
  <si>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</si>
  <si>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</si>
  <si>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</si>
  <si>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</si>
  <si>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</si>
  <si>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</si>
  <si>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</si>
  <si>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</si>
  <si>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</si>
  <si>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</si>
  <si>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</si>
  <si>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</si>
  <si>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</si>
  <si>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</si>
  <si>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</si>
  <si>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</si>
  <si>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</si>
  <si>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</si>
  <si>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</si>
  <si>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</si>
  <si>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</si>
  <si>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</si>
  <si>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</si>
  <si>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</si>
  <si>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</si>
  <si>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</si>
  <si>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</si>
  <si>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</si>
  <si>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</si>
  <si>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</si>
  <si>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</si>
  <si>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</si>
  <si>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</si>
  <si>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</si>
  <si>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</si>
  <si>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</si>
  <si>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</si>
  <si>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</si>
  <si>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</si>
  <si>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</si>
  <si>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</si>
  <si>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</si>
  <si>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</si>
  <si>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</si>
  <si>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</si>
  <si>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</si>
  <si>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</si>
  <si>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</si>
  <si>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</si>
  <si>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</si>
  <si>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</si>
  <si>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</si>
  <si>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</si>
  <si>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</si>
  <si>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</si>
  <si>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</si>
  <si>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</si>
  <si>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</si>
  <si>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</si>
  <si>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</si>
  <si>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</si>
  <si>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</si>
  <si>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</si>
  <si>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</si>
  <si>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</si>
  <si>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</si>
  <si>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</si>
  <si>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</si>
  <si>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</si>
  <si>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</si>
  <si>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</si>
  <si>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</si>
  <si>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</si>
  <si>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</si>
  <si>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</si>
  <si>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</si>
  <si>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</si>
  <si>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</si>
  <si>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</si>
  <si>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</si>
  <si>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</si>
  <si>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</si>
  <si>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</si>
  <si>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</si>
  <si>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</si>
  <si>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</si>
  <si>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</si>
  <si>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</si>
  <si>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</si>
  <si>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</si>
  <si>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</si>
  <si>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</si>
  <si>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</si>
  <si>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</si>
  <si>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</si>
  <si>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</si>
  <si>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</si>
  <si>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</si>
  <si>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</si>
  <si>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</si>
  <si>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</si>
  <si>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</si>
  <si>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</si>
  <si>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</si>
  <si>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</si>
  <si>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</si>
  <si>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</si>
  <si>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</si>
  <si>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</si>
  <si>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</si>
  <si>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</si>
  <si>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</si>
  <si>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</si>
  <si>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</si>
  <si>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</si>
  <si>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</si>
  <si>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</si>
  <si>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</si>
  <si>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</si>
  <si>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</si>
  <si>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</si>
  <si>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</si>
  <si>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</si>
  <si>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</si>
  <si>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</si>
  <si>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</si>
  <si>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</si>
  <si>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</si>
  <si>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</si>
  <si>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</si>
  <si>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</si>
  <si>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</si>
  <si>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</si>
  <si>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</si>
  <si>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</si>
  <si>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</si>
  <si>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</si>
  <si>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</si>
  <si>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</si>
  <si>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</si>
  <si>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</si>
  <si>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</si>
  <si>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</si>
  <si>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</si>
  <si>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</si>
  <si>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</si>
  <si>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</si>
  <si>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</si>
  <si>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</si>
  <si>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</si>
  <si>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</si>
  <si>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</si>
  <si>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</si>
  <si>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</si>
  <si>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</si>
  <si>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</si>
  <si>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</si>
  <si>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</si>
  <si>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</si>
  <si>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</si>
  <si>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</si>
  <si>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</si>
  <si>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</si>
  <si>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</si>
  <si>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</si>
  <si>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</si>
  <si>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</si>
  <si>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</si>
  <si>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</si>
  <si>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</si>
  <si>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</si>
  <si>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</si>
  <si>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</si>
  <si>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</si>
  <si>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</si>
  <si>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</si>
  <si>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</si>
  <si>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</si>
  <si>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</si>
  <si>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</si>
  <si>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</si>
  <si>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</si>
  <si>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</si>
  <si>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</si>
  <si>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</si>
  <si>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</si>
  <si>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</si>
  <si>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</si>
  <si>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</si>
  <si>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</si>
  <si>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</si>
  <si>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</si>
  <si>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</si>
  <si>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</si>
  <si>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</si>
  <si>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</si>
  <si>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</si>
  <si>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</si>
  <si>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</si>
  <si>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</si>
  <si>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</si>
  <si>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</si>
  <si>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</si>
  <si>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</si>
  <si>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</si>
  <si>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</si>
  <si>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</si>
  <si>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</si>
  <si>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</si>
  <si>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</si>
  <si>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</si>
  <si>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</si>
  <si>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</si>
  <si>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</si>
  <si>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</si>
  <si>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</si>
  <si>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</si>
  <si>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</si>
  <si>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</si>
  <si>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</si>
  <si>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</si>
  <si>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</si>
  <si>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</si>
  <si>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</si>
  <si>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</si>
  <si>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</si>
  <si>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</si>
  <si>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</si>
  <si>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</si>
  <si>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</si>
  <si>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</si>
  <si>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</si>
  <si>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</si>
  <si>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</si>
  <si>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</si>
  <si>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</si>
  <si>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</si>
  <si>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</si>
  <si>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</si>
  <si>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</si>
  <si>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</si>
  <si>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</si>
  <si>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</si>
  <si>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</si>
  <si>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</si>
  <si>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</si>
  <si>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</si>
  <si>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</si>
  <si>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</si>
  <si>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</si>
  <si>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</si>
  <si>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</si>
  <si>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</si>
  <si>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</si>
  <si>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</si>
  <si>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</si>
  <si>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</si>
  <si>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</si>
  <si>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</si>
  <si>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</si>
  <si>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</si>
  <si>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</si>
  <si>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</si>
  <si>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</si>
  <si>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</si>
  <si>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</si>
  <si>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</si>
  <si>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</si>
  <si>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</si>
  <si>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</si>
  <si>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</si>
  <si>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</si>
  <si>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</si>
  <si>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</si>
  <si>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</si>
  <si>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</si>
  <si>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</si>
  <si>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</si>
  <si>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</si>
  <si>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</si>
  <si>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</si>
  <si>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</si>
  <si>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</si>
  <si>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</si>
  <si>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</si>
  <si>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</si>
  <si>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</si>
  <si>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</si>
  <si>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</si>
  <si>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</si>
  <si>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</si>
  <si>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</si>
  <si>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</si>
  <si>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</si>
  <si>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</si>
  <si>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</si>
  <si>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</si>
  <si>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</si>
  <si>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</si>
  <si>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</si>
  <si>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</si>
  <si>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</si>
  <si>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</si>
  <si>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</si>
  <si>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</si>
  <si>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</si>
  <si>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</si>
  <si>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</si>
  <si>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</si>
  <si>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</si>
  <si>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</si>
  <si>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</si>
  <si>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</si>
  <si>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</si>
  <si>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</si>
  <si>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</si>
  <si>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</si>
  <si>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</si>
  <si>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</si>
  <si>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</si>
  <si>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</si>
  <si>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</si>
  <si>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</si>
  <si>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</si>
  <si>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</si>
  <si>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</si>
  <si>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</si>
  <si>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</si>
  <si>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</si>
  <si>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</si>
  <si>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</si>
  <si>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</si>
  <si>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</si>
  <si>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</si>
  <si>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</si>
  <si>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</si>
  <si>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</si>
  <si>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</si>
  <si>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</si>
  <si>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</si>
  <si>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</si>
  <si>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</si>
  <si>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</si>
  <si>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</si>
  <si>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</si>
  <si>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</si>
  <si>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</si>
  <si>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</si>
  <si>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</si>
  <si>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</si>
  <si>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</si>
  <si>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</si>
  <si>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</si>
  <si>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</si>
  <si>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</si>
  <si>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</si>
  <si>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</si>
  <si>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</si>
  <si>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</si>
  <si>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</si>
  <si>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</si>
  <si>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</si>
  <si>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</si>
  <si>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</si>
  <si>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</si>
  <si>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</si>
  <si>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</si>
  <si>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</si>
  <si>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</si>
  <si>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</si>
  <si>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</si>
  <si>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</si>
  <si>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</si>
  <si>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</si>
  <si>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</si>
  <si>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</si>
  <si>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</si>
  <si>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</si>
  <si>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</si>
  <si>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</si>
  <si>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</si>
  <si>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</si>
  <si>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</si>
  <si>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</si>
  <si>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</si>
  <si>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</si>
  <si>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</si>
  <si>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</si>
  <si>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</si>
  <si>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</si>
  <si>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</si>
  <si>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</si>
  <si>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</si>
  <si>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</si>
  <si>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</si>
  <si>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</si>
  <si>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</si>
  <si>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</si>
  <si>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</si>
  <si>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</si>
  <si>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</si>
  <si>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</si>
  <si>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</si>
  <si>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</si>
  <si>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</si>
  <si>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</si>
  <si>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</si>
  <si>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</si>
  <si>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</si>
  <si>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</si>
  <si>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</si>
  <si>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</si>
  <si>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</si>
  <si>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</si>
  <si>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</si>
  <si>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</si>
  <si>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</si>
  <si>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</si>
  <si>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</si>
  <si>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</si>
  <si>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</si>
  <si>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</si>
  <si>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</si>
  <si>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</si>
  <si>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</si>
  <si>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</si>
  <si>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</si>
  <si>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</si>
  <si>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</si>
  <si>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</si>
  <si>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</si>
  <si>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</si>
  <si>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</si>
  <si>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</si>
  <si>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</si>
  <si>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</si>
  <si>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</si>
  <si>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</si>
  <si>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</si>
  <si>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</si>
  <si>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</si>
  <si>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</si>
  <si>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</si>
  <si>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</si>
  <si>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</si>
  <si>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</si>
  <si>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</si>
  <si>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</si>
  <si>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</si>
  <si>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</si>
  <si>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</si>
  <si>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</si>
  <si>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</si>
  <si>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</si>
  <si>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</si>
  <si>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</si>
  <si>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</si>
  <si>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</si>
  <si>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</si>
  <si>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</si>
  <si>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</si>
  <si>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</si>
  <si>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</si>
  <si>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</si>
  <si>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</si>
  <si>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</si>
  <si>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</si>
  <si>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</si>
  <si>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</si>
  <si>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</si>
  <si>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</si>
  <si>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</si>
  <si>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</si>
  <si>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</si>
  <si>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</si>
  <si>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</si>
  <si>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</si>
  <si>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</si>
  <si>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</si>
  <si>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</si>
  <si>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</si>
  <si>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</si>
  <si>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</si>
  <si>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</si>
  <si>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</si>
  <si>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</si>
  <si>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</si>
  <si>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</si>
  <si>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</si>
  <si>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</si>
  <si>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</si>
  <si>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</si>
  <si>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</si>
  <si>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</si>
  <si>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</si>
  <si>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</si>
  <si>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</si>
  <si>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</si>
  <si>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</si>
  <si>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</si>
  <si>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</si>
  <si>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</si>
  <si>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</si>
  <si>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</si>
  <si>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</si>
  <si>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</si>
  <si>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</si>
  <si>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</si>
  <si>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</si>
  <si>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</si>
  <si>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</si>
  <si>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</si>
  <si>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</si>
  <si>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</si>
  <si>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</si>
  <si>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</si>
  <si>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</si>
  <si>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</si>
  <si>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</si>
  <si>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</si>
  <si>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</si>
  <si>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</si>
  <si>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</si>
  <si>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</si>
  <si>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</si>
  <si>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</si>
  <si>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</si>
  <si>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</si>
  <si>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</si>
  <si>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</si>
  <si>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</si>
  <si>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</si>
  <si>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</si>
  <si>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</si>
  <si>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</si>
  <si>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</si>
  <si>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</si>
  <si>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</si>
  <si>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</si>
  <si>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</si>
  <si>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</si>
  <si>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</si>
  <si>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</si>
  <si>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</si>
  <si>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</si>
  <si>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</si>
  <si>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</si>
  <si>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</si>
  <si>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</si>
  <si>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</si>
  <si>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</si>
  <si>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</si>
  <si>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</si>
  <si>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</si>
  <si>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</si>
  <si>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</si>
  <si>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</si>
  <si>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</si>
  <si>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</si>
  <si>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</si>
  <si>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</si>
  <si>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</si>
  <si>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</si>
  <si>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</si>
  <si>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</si>
  <si>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</si>
  <si>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</si>
  <si>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</si>
  <si>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</si>
  <si>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</si>
  <si>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</si>
  <si>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</si>
  <si>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</si>
  <si>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</si>
  <si>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</si>
  <si>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</si>
  <si>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</si>
  <si>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</si>
  <si>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</si>
  <si>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</si>
  <si>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</si>
  <si>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</si>
  <si>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</si>
  <si>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</si>
  <si>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</si>
  <si>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</si>
  <si>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</si>
  <si>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</si>
  <si>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</si>
  <si>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</si>
  <si>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</si>
  <si>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</si>
  <si>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</si>
  <si>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</si>
  <si>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</si>
  <si>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</si>
  <si>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</si>
  <si>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</si>
  <si>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</si>
  <si>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</si>
  <si>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</si>
  <si>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</si>
  <si>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</si>
  <si>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</si>
  <si>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</si>
  <si>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</si>
  <si>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</si>
  <si>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</si>
  <si>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</si>
  <si>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</si>
  <si>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</si>
  <si>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</si>
  <si>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</si>
  <si>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</si>
  <si>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</si>
  <si>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</si>
  <si>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</si>
  <si>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</si>
  <si>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</si>
  <si>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</si>
  <si>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</si>
  <si>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</si>
  <si>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</si>
  <si>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</si>
  <si>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</si>
  <si>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</si>
  <si>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</si>
  <si>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</si>
  <si>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</si>
  <si>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</si>
  <si>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</si>
  <si>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</si>
  <si>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</si>
  <si>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</si>
  <si>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</si>
  <si>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</si>
  <si>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</si>
  <si>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</si>
  <si>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</si>
  <si>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</si>
  <si>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</si>
  <si>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</si>
  <si>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</si>
  <si>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</si>
  <si>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</si>
  <si>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</si>
  <si>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</si>
  <si>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</si>
  <si>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</si>
  <si>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</si>
  <si>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</si>
  <si>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</si>
  <si>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</si>
  <si>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</si>
  <si>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</si>
  <si>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</si>
  <si>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</si>
  <si>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</si>
  <si>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</si>
  <si>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</si>
  <si>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</si>
  <si>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</si>
  <si>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</si>
  <si>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</si>
  <si>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</si>
  <si>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</si>
  <si>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</si>
  <si>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</si>
  <si>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</si>
  <si>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</si>
  <si>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</si>
  <si>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</si>
  <si>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</si>
  <si>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</si>
  <si>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</si>
  <si>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</si>
  <si>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</si>
  <si>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</si>
  <si>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</si>
  <si>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</si>
  <si>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</si>
  <si>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</si>
  <si>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</si>
  <si>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</si>
  <si>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</si>
  <si>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</si>
  <si>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</si>
  <si>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</si>
  <si>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</si>
  <si>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</si>
  <si>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</si>
  <si>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</si>
  <si>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</si>
  <si>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</si>
  <si>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</si>
  <si>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</si>
  <si>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</si>
  <si>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</si>
  <si>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</si>
  <si>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</si>
  <si>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</si>
  <si>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</si>
  <si>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</si>
  <si>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</si>
  <si>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</si>
  <si>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</si>
  <si>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</si>
  <si>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</si>
  <si>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</si>
  <si>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</si>
  <si>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</si>
  <si>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</si>
  <si>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</si>
  <si>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</si>
  <si>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</si>
  <si>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</si>
  <si>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</si>
  <si>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</si>
  <si>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</si>
  <si>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</si>
  <si>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</si>
  <si>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</si>
  <si>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</si>
  <si>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</si>
  <si>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</si>
  <si>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</si>
  <si>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</si>
  <si>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</si>
  <si>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</si>
  <si>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</si>
  <si>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</si>
  <si>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</si>
  <si>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</si>
  <si>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</si>
  <si>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</si>
  <si>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</si>
  <si>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</si>
  <si>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</si>
  <si>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</si>
  <si>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</si>
  <si>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</si>
  <si>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</si>
  <si>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</si>
  <si>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</si>
  <si>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</si>
  <si>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</si>
  <si>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</si>
  <si>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</si>
  <si>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</si>
  <si>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</si>
  <si>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</si>
  <si>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</si>
  <si>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</si>
  <si>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</si>
  <si>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</si>
  <si>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</si>
  <si>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</si>
  <si>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</si>
  <si>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</si>
  <si>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</si>
  <si>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</si>
  <si>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</si>
  <si>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</si>
  <si>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</si>
  <si>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</si>
  <si>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</si>
  <si>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</si>
  <si>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</si>
  <si>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</si>
  <si>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</si>
  <si>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</si>
  <si>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</si>
  <si>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</si>
  <si>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</si>
  <si>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</si>
  <si>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</si>
  <si>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</si>
  <si>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</si>
  <si>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</si>
  <si>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</si>
  <si>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</si>
  <si>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</si>
  <si>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</si>
  <si>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</si>
  <si>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</si>
  <si>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</si>
  <si>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</si>
  <si>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</si>
  <si>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</si>
  <si>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</si>
  <si>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</si>
  <si>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</si>
  <si>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</si>
  <si>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</si>
  <si>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</si>
  <si>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</si>
  <si>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</si>
  <si>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</si>
  <si>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</si>
  <si>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</si>
  <si>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</si>
  <si>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</si>
  <si>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</si>
  <si>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</si>
  <si>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</si>
  <si>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</si>
  <si>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</si>
  <si>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</si>
  <si>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</si>
  <si>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</si>
  <si>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</si>
  <si>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</si>
  <si>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</si>
  <si>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</si>
  <si>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</si>
  <si>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</si>
  <si>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</si>
  <si>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</si>
  <si>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</si>
  <si>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</si>
  <si>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</si>
  <si>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</si>
  <si>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</si>
  <si>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</si>
  <si>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</si>
  <si>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</si>
  <si>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</si>
  <si>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</si>
  <si>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</si>
  <si>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</si>
  <si>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</si>
  <si>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</si>
  <si>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</si>
  <si>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</si>
  <si>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</si>
  <si>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</si>
  <si>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</si>
  <si>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</si>
  <si>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</si>
  <si>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</si>
  <si>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</si>
  <si>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</si>
  <si>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</si>
  <si>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</si>
  <si>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</si>
  <si>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</si>
  <si>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</si>
  <si>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</si>
  <si>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</si>
  <si>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</si>
  <si>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</si>
  <si>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</si>
  <si>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</si>
  <si>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</si>
  <si>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</si>
  <si>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</si>
  <si>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</si>
  <si>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</si>
  <si>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</si>
  <si>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</si>
  <si>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</si>
  <si>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</si>
  <si>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</si>
  <si>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</si>
  <si>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</si>
  <si>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</si>
  <si>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</si>
  <si>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</si>
  <si>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</si>
  <si>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</si>
  <si>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</si>
  <si>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</si>
  <si>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</si>
  <si>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</si>
  <si>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</si>
  <si>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</si>
  <si>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</si>
  <si>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</si>
  <si>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</si>
  <si>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</si>
  <si>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</si>
  <si>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</si>
  <si>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</si>
  <si>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</si>
  <si>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</si>
  <si>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</si>
  <si>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</si>
  <si>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</si>
  <si>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</si>
  <si>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</si>
  <si>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</si>
  <si>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</si>
  <si>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</si>
  <si>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</si>
  <si>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</si>
  <si>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</si>
  <si>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</si>
  <si>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</si>
  <si>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</si>
  <si>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</si>
  <si>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</si>
  <si>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</si>
  <si>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</si>
  <si>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</si>
  <si>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</si>
  <si>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</si>
  <si>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</si>
  <si>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</si>
  <si>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</si>
  <si>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</si>
  <si>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</si>
  <si>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</si>
  <si>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</si>
  <si>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</si>
  <si>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</si>
  <si>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</si>
  <si>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</si>
  <si>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</si>
  <si>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</si>
  <si>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</si>
  <si>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</si>
  <si>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</si>
  <si>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</si>
  <si>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</si>
  <si>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</si>
  <si>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</si>
  <si>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</si>
  <si>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</si>
  <si>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</si>
  <si>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</si>
  <si>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</si>
  <si>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</si>
  <si>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</si>
  <si>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</si>
  <si>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</si>
  <si>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</si>
  <si>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</si>
  <si>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</si>
  <si>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</si>
  <si>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</si>
  <si>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</si>
  <si>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</si>
  <si>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</si>
  <si>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</si>
  <si>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</si>
  <si>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</si>
  <si>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</si>
  <si>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</si>
  <si>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</si>
  <si>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</si>
  <si>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</si>
  <si>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</si>
  <si>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</si>
  <si>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</si>
  <si>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</si>
  <si>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</si>
  <si>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</si>
  <si>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</si>
  <si>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</si>
  <si>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</si>
  <si>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</si>
  <si>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</si>
  <si>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</si>
  <si>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</si>
  <si>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</si>
  <si>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</si>
  <si>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</si>
  <si>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</si>
  <si>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</si>
  <si>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</si>
  <si>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</si>
  <si>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</si>
  <si>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</si>
  <si>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</si>
  <si>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</si>
  <si>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</si>
  <si>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</si>
  <si>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</si>
  <si>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</si>
  <si>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</si>
  <si>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</si>
  <si>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</si>
  <si>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</si>
  <si>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</si>
  <si>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</si>
  <si>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</si>
  <si>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</si>
  <si>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</si>
  <si>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</si>
  <si>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</si>
  <si>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</si>
  <si>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</si>
  <si>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</si>
  <si>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</si>
  <si>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</si>
  <si>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</si>
  <si>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</si>
  <si>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</si>
  <si>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</si>
  <si>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</si>
  <si>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</si>
  <si>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</si>
  <si>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</si>
  <si>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</si>
  <si>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</si>
  <si>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</si>
  <si>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</si>
  <si>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</si>
  <si>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</si>
  <si>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</si>
  <si>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</si>
  <si>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</si>
  <si>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</si>
  <si>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</si>
  <si>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</si>
  <si>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</si>
  <si>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</si>
  <si>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</si>
  <si>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</si>
  <si>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</si>
  <si>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</si>
  <si>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</si>
  <si>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</si>
  <si>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</si>
  <si>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</si>
  <si>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</si>
  <si>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</si>
  <si>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</si>
  <si>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</si>
  <si>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</si>
  <si>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</si>
  <si>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</si>
  <si>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</si>
  <si>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</si>
  <si>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</si>
  <si>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</si>
  <si>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</si>
  <si>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</si>
  <si>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</si>
  <si>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</si>
  <si>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</si>
  <si>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</si>
  <si>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</si>
  <si>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</si>
  <si>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</si>
  <si>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</si>
  <si>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</si>
  <si>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</si>
  <si>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</si>
  <si>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</si>
  <si>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</si>
  <si>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</si>
  <si>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</si>
  <si>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</si>
  <si>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</si>
  <si>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</si>
  <si>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</si>
  <si>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</si>
  <si>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</si>
  <si>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</si>
  <si>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</si>
  <si>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</si>
  <si>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</si>
  <si>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</si>
  <si>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</si>
  <si>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</si>
  <si>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</si>
  <si>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</si>
  <si>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</si>
  <si>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</si>
  <si>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</si>
  <si>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</si>
  <si>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</si>
  <si>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</si>
  <si>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</si>
  <si>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</si>
  <si>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</si>
  <si>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</si>
  <si>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</si>
  <si>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</si>
  <si>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</si>
  <si>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</si>
  <si>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</si>
  <si>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</si>
  <si>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</si>
  <si>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</si>
  <si>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</si>
  <si>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</si>
  <si>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</si>
  <si>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</si>
  <si>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</si>
  <si>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</si>
  <si>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</si>
  <si>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</si>
  <si>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</si>
  <si>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</si>
  <si>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</si>
  <si>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</si>
  <si>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</si>
  <si>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</si>
  <si>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</si>
  <si>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</si>
  <si>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</si>
  <si>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</si>
  <si>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</si>
  <si>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</si>
  <si>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</si>
  <si>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</si>
  <si>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</si>
  <si>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</si>
  <si>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</si>
  <si>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</si>
  <si>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</si>
  <si>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</si>
  <si>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</si>
  <si>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</si>
  <si>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</si>
  <si>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</si>
  <si>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</si>
  <si>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</si>
  <si>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</si>
  <si>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</si>
  <si>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</si>
  <si>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</si>
  <si>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</si>
  <si>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</si>
  <si>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</si>
  <si>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</si>
  <si>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</si>
  <si>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</si>
  <si>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</si>
  <si>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</si>
  <si>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</si>
  <si>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</si>
  <si>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</si>
  <si>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</si>
  <si>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</si>
  <si>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</si>
  <si>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</si>
  <si>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</si>
  <si>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</si>
  <si>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</si>
  <si>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</si>
  <si>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</si>
  <si>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</si>
  <si>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</si>
  <si>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</si>
  <si>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</si>
  <si>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</si>
  <si>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</si>
  <si>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</si>
  <si>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</si>
  <si>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</si>
  <si>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</si>
  <si>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</si>
  <si>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</si>
  <si>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</si>
  <si>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</si>
  <si>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</si>
  <si>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</si>
  <si>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</si>
  <si>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</si>
  <si>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</si>
  <si>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</si>
  <si>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</si>
  <si>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</si>
  <si>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</si>
  <si>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</si>
  <si>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</si>
  <si>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</si>
  <si>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</si>
  <si>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</si>
  <si>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</si>
  <si>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</si>
  <si>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</si>
  <si>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</si>
  <si>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</si>
  <si>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</si>
  <si>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</si>
  <si>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</si>
  <si>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</si>
  <si>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</si>
  <si>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</si>
  <si>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</si>
  <si>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</si>
  <si>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</si>
  <si>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</si>
  <si>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</si>
  <si>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</si>
  <si>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</si>
  <si>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</si>
  <si>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</si>
  <si>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</si>
  <si>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</si>
  <si>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</si>
  <si>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</si>
  <si>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</si>
  <si>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</si>
  <si>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</si>
  <si>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</si>
  <si>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</si>
  <si>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</si>
  <si>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</si>
  <si>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</si>
  <si>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</si>
  <si>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</si>
  <si>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</si>
  <si>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</si>
  <si>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</si>
  <si>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</si>
  <si>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</si>
  <si>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</si>
  <si>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</si>
  <si>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</si>
  <si>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</si>
  <si>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</si>
  <si>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</si>
  <si>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</si>
  <si>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</si>
  <si>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</si>
  <si>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</si>
  <si>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</si>
  <si>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</si>
  <si>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</si>
  <si>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</si>
  <si>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</si>
  <si>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</si>
  <si>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</si>
  <si>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</si>
  <si>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</si>
  <si>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</si>
  <si>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</si>
  <si>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</si>
  <si>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</si>
  <si>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</si>
  <si>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</si>
  <si>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</si>
  <si>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</si>
  <si>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</si>
  <si>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</si>
  <si>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</si>
  <si>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</si>
  <si>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</si>
  <si>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</si>
  <si>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</si>
  <si>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</si>
  <si>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</si>
  <si>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</si>
  <si>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</si>
  <si>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</si>
  <si>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</si>
  <si>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</si>
  <si>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</si>
  <si>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</si>
  <si>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</si>
  <si>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</si>
  <si>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</si>
  <si>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</si>
  <si>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</si>
  <si>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</si>
  <si>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</si>
  <si>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</si>
  <si>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</si>
  <si>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</si>
  <si>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</si>
  <si>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</si>
  <si>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</si>
  <si>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</si>
  <si>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</si>
  <si>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</si>
  <si>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</si>
  <si>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</si>
  <si>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</si>
  <si>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</si>
  <si>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</si>
  <si>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</si>
  <si>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</si>
  <si>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</si>
  <si>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</si>
  <si>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</si>
  <si>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</si>
  <si>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</si>
  <si>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</si>
  <si>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</si>
  <si>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</si>
  <si>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</si>
  <si>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</si>
  <si>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</si>
  <si>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</si>
  <si>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</si>
  <si>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</si>
  <si>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</si>
  <si>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</si>
  <si>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</si>
  <si>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</si>
  <si>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</si>
  <si>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</si>
  <si>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</si>
  <si>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</si>
  <si>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</si>
  <si>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</si>
  <si>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</si>
  <si>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</si>
  <si>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</si>
  <si>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</si>
  <si>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</si>
  <si>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</si>
  <si>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</si>
  <si>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</si>
  <si>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</si>
  <si>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</si>
  <si>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</si>
  <si>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</si>
  <si>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</si>
  <si>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</si>
  <si>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</si>
  <si>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</si>
  <si>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</si>
  <si>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</si>
  <si>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</si>
  <si>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</si>
  <si>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</si>
  <si>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</si>
  <si>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</si>
  <si>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</si>
  <si>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</si>
  <si>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</si>
  <si>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</si>
  <si>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</si>
  <si>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</si>
  <si>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</si>
  <si>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</si>
  <si>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</si>
  <si>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</si>
  <si>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</si>
  <si>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</si>
  <si>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</si>
  <si>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</si>
  <si>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</si>
  <si>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</si>
  <si>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</si>
  <si>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</si>
  <si>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</si>
  <si>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</si>
  <si>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</si>
  <si>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</si>
  <si>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</si>
  <si>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</si>
  <si>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</si>
  <si>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</si>
  <si>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</si>
  <si>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</si>
  <si>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</si>
  <si>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</si>
  <si>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</si>
  <si>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</si>
  <si>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</si>
  <si>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</si>
  <si>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</si>
  <si>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</si>
  <si>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</si>
  <si>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</si>
  <si>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</si>
  <si>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</si>
  <si>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</si>
  <si>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</si>
  <si>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</si>
  <si>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</si>
  <si>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</si>
  <si>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</si>
  <si>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</si>
  <si>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</si>
  <si>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</si>
  <si>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</si>
  <si>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</si>
  <si>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</si>
  <si>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</si>
  <si>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</si>
  <si>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</si>
  <si>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</si>
  <si>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</si>
  <si>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</si>
  <si>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</si>
  <si>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</si>
  <si>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</si>
  <si>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</si>
  <si>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</si>
  <si>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</si>
  <si>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</si>
  <si>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</si>
  <si>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</si>
  <si>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</si>
  <si>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</si>
  <si>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</si>
  <si>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</si>
  <si>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</si>
  <si>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</si>
  <si>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</si>
  <si>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</si>
  <si>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</si>
  <si>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</si>
  <si>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</si>
  <si>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</si>
  <si>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</si>
  <si>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</si>
  <si>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</si>
  <si>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</si>
  <si>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</si>
  <si>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</si>
  <si>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</si>
  <si>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</si>
  <si>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</si>
  <si>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</si>
  <si>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</si>
  <si>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</si>
  <si>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</si>
  <si>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</si>
  <si>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</si>
  <si>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</si>
  <si>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</si>
  <si>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</si>
  <si>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</si>
  <si>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</si>
  <si>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</si>
  <si>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</si>
  <si>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</si>
  <si>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</si>
  <si>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</si>
  <si>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</si>
  <si>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</si>
  <si>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</si>
  <si>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</si>
  <si>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</si>
  <si>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</si>
  <si>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</si>
  <si>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</si>
  <si>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</si>
  <si>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</si>
  <si>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</si>
  <si>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</si>
  <si>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</si>
  <si>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</si>
  <si>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</si>
  <si>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</si>
  <si>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</si>
  <si>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</si>
  <si>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</si>
  <si>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</si>
  <si>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</si>
  <si>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</si>
  <si>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</si>
  <si>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</si>
  <si>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</si>
  <si>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</si>
  <si>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</si>
  <si>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</si>
  <si>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</si>
  <si>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</si>
  <si>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</si>
  <si>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</si>
  <si>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</si>
  <si>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</si>
  <si>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</si>
  <si>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</si>
  <si>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</si>
  <si>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</si>
  <si>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</si>
  <si>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</si>
  <si>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</si>
  <si>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</si>
  <si>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</si>
  <si>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</si>
  <si>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</si>
  <si>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</si>
  <si>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</si>
  <si>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</si>
  <si>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</si>
  <si>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</si>
  <si>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</si>
  <si>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</si>
  <si>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</si>
  <si>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</si>
  <si>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</si>
  <si>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</si>
  <si>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</si>
  <si>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</si>
  <si>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</si>
  <si>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</si>
  <si>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</si>
  <si>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</si>
  <si>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</si>
  <si>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</si>
  <si>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</si>
  <si>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</si>
  <si>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</si>
  <si>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</si>
  <si>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</si>
  <si>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</si>
  <si>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</si>
  <si>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</si>
  <si>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</si>
  <si>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</si>
  <si>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</si>
  <si>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</si>
  <si>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</si>
  <si>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</si>
  <si>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</si>
  <si>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</si>
  <si>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</si>
  <si>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</si>
  <si>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</si>
  <si>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</si>
  <si>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</si>
  <si>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</si>
  <si>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</si>
  <si>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</si>
  <si>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</si>
  <si>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</si>
  <si>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</si>
  <si>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</si>
  <si>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</si>
  <si>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</si>
  <si>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</si>
  <si>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</si>
  <si>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</si>
  <si>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</si>
  <si>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</si>
  <si>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</si>
  <si>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</si>
  <si>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</si>
  <si>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</si>
  <si>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</si>
  <si>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</si>
  <si>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</si>
  <si>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</si>
  <si>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</si>
  <si>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</si>
  <si>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</si>
  <si>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</si>
  <si>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</si>
  <si>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</si>
  <si>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</si>
  <si>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</si>
  <si>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</si>
  <si>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</si>
  <si>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</si>
  <si>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</si>
  <si>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</si>
  <si>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</si>
  <si>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</si>
  <si>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</si>
  <si>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</si>
  <si>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</si>
  <si>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</si>
  <si>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</si>
  <si>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</si>
  <si>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</si>
  <si>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</si>
  <si>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</si>
  <si>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</si>
  <si>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</si>
  <si>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</si>
  <si>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</si>
  <si>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</si>
  <si>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</si>
  <si>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</si>
  <si>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</si>
  <si>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</si>
  <si>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</si>
  <si>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</si>
  <si>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</si>
  <si>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</si>
  <si>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</si>
  <si>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</si>
  <si>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</si>
  <si>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</si>
  <si>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</si>
  <si>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</si>
  <si>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</si>
  <si>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</si>
  <si>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</si>
  <si>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</si>
  <si>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</si>
  <si>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</si>
  <si>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</si>
  <si>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</si>
  <si>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</si>
  <si>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</si>
  <si>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</si>
  <si>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</si>
  <si>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</si>
  <si>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</si>
  <si>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</si>
  <si>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</si>
  <si>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</si>
  <si>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</si>
  <si>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</si>
  <si>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</si>
  <si>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</si>
  <si>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</si>
  <si>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</si>
  <si>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</si>
  <si>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</si>
  <si>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</si>
  <si>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</si>
  <si>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</si>
  <si>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</si>
  <si>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</si>
  <si>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</si>
  <si>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</si>
  <si>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</si>
  <si>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</si>
  <si>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</si>
  <si>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</si>
  <si>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</si>
  <si>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</si>
  <si>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</si>
  <si>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</si>
  <si>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</si>
  <si>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</si>
  <si>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</si>
  <si>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</si>
  <si>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</si>
  <si>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</si>
  <si>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</si>
  <si>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</si>
  <si>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</si>
  <si>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</si>
  <si>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</si>
  <si>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</si>
  <si>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</si>
  <si>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</si>
  <si>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</si>
  <si>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</si>
  <si>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</si>
  <si>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</si>
  <si>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</si>
  <si>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</si>
  <si>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</si>
  <si>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</si>
  <si>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</si>
  <si>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</si>
  <si>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</si>
  <si>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</si>
  <si>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</si>
  <si>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</si>
  <si>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</si>
  <si>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</si>
  <si>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</si>
  <si>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</si>
  <si>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</si>
  <si>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</si>
  <si>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</si>
  <si>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</si>
  <si>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</si>
  <si>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</si>
  <si>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</si>
  <si>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</si>
  <si>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</si>
  <si>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</si>
  <si>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</si>
  <si>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</si>
  <si>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</si>
  <si>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</si>
  <si>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</si>
  <si>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</si>
  <si>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</si>
  <si>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</si>
  <si>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</si>
  <si>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</si>
  <si>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</si>
  <si>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</si>
  <si>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</si>
  <si>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</si>
  <si>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</si>
  <si>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</si>
  <si>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</si>
  <si>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</si>
  <si>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</si>
  <si>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</si>
  <si>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</si>
  <si>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</si>
  <si>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</si>
  <si>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</si>
  <si>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</si>
  <si>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</si>
  <si>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</si>
  <si>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</si>
  <si>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</si>
  <si>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</si>
  <si>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</si>
  <si>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</si>
  <si>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</si>
  <si>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</si>
  <si>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</si>
  <si>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</si>
  <si>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</si>
  <si>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</si>
  <si>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</si>
  <si>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</si>
  <si>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</si>
  <si>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</si>
  <si>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</si>
  <si>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</si>
  <si>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</si>
  <si>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</si>
  <si>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</si>
  <si>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</si>
  <si>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</si>
  <si>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</si>
  <si>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</si>
  <si>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</si>
  <si>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</si>
  <si>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</si>
  <si>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</si>
  <si>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</si>
  <si>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</si>
  <si>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</si>
  <si>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</si>
  <si>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</si>
  <si>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</si>
  <si>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</si>
  <si>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</si>
  <si>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</si>
  <si>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</si>
  <si>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</si>
  <si>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</si>
  <si>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</si>
  <si>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</si>
  <si>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</si>
  <si>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</si>
  <si>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</si>
  <si>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</si>
  <si>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</si>
  <si>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</si>
  <si>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</si>
  <si>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</si>
  <si>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</si>
  <si>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</si>
  <si>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</si>
  <si>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</si>
  <si>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</si>
  <si>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</si>
  <si>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</si>
  <si>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</si>
  <si>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</si>
  <si>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</si>
  <si>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</si>
  <si>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</si>
  <si>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</si>
  <si>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</si>
  <si>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</si>
  <si>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</si>
  <si>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</si>
  <si>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</si>
  <si>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</si>
  <si>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</si>
  <si>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</si>
  <si>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</si>
  <si>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</si>
  <si>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</si>
  <si>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</si>
  <si>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</si>
  <si>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</si>
  <si>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</si>
  <si>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</si>
  <si>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</si>
  <si>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</si>
  <si>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</si>
  <si>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</si>
  <si>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</si>
  <si>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</si>
  <si>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</si>
  <si>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</si>
  <si>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</si>
  <si>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</si>
  <si>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</si>
  <si>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</si>
  <si>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</si>
  <si>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</si>
  <si>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</si>
  <si>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</si>
  <si>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</si>
  <si>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</si>
  <si>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</si>
  <si>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</si>
  <si>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</si>
  <si>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</si>
  <si>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</si>
  <si>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</si>
  <si>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</si>
  <si>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</si>
  <si>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</si>
  <si>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</si>
  <si>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</si>
  <si>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</si>
  <si>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</si>
  <si>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</si>
  <si>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</si>
  <si>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</si>
  <si>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</si>
  <si>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</si>
  <si>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</si>
  <si>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</si>
  <si>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</si>
  <si>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</si>
  <si>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</si>
  <si>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</si>
  <si>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</si>
  <si>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</si>
  <si>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</si>
  <si>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</si>
  <si>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</si>
  <si>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</si>
  <si>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</si>
  <si>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</si>
  <si>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</si>
  <si>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</si>
  <si>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</si>
  <si>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</si>
  <si>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</si>
  <si>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</si>
  <si>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</si>
  <si>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</si>
  <si>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</si>
  <si>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</si>
  <si>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</si>
  <si>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</si>
  <si>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</si>
  <si>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</si>
  <si>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</si>
  <si>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</si>
  <si>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</si>
  <si>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</si>
  <si>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</si>
  <si>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</si>
  <si>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</si>
  <si>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</si>
  <si>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</si>
  <si>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</si>
  <si>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</si>
  <si>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</si>
  <si>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</si>
  <si>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</si>
  <si>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</si>
  <si>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</si>
  <si>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</si>
  <si>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</si>
  <si>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</si>
  <si>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</si>
  <si>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</si>
  <si>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</si>
  <si>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</si>
  <si>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</si>
  <si>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</si>
  <si>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</si>
  <si>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</si>
  <si>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</si>
  <si>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</si>
  <si>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</si>
  <si>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</si>
  <si>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</si>
  <si>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</si>
  <si>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</si>
  <si>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</si>
  <si>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</si>
  <si>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</si>
  <si>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</si>
  <si>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</si>
  <si>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</si>
  <si>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</si>
  <si>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</si>
  <si>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</si>
  <si>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</si>
  <si>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</si>
  <si>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</si>
  <si>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</si>
  <si>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</si>
  <si>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</si>
  <si>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</si>
  <si>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</si>
  <si>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</si>
  <si>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</si>
  <si>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</si>
  <si>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</si>
  <si>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</si>
  <si>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</si>
  <si>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</si>
  <si>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</si>
  <si>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</si>
  <si>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</si>
  <si>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</si>
  <si>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</si>
  <si>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</si>
  <si>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</si>
  <si>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</si>
  <si>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</si>
  <si>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</si>
  <si>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</si>
  <si>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</si>
  <si>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</si>
  <si>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</si>
  <si>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</si>
  <si>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</si>
  <si>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</si>
  <si>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</si>
  <si>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</si>
  <si>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</si>
  <si>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</si>
  <si>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</si>
  <si>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</si>
  <si>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</si>
  <si>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</si>
  <si>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</si>
  <si>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</si>
  <si>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</si>
  <si>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</si>
  <si>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</si>
  <si>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</si>
  <si>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</si>
  <si>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</si>
  <si>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</si>
  <si>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</si>
  <si>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</si>
  <si>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</si>
  <si>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</si>
  <si>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</si>
  <si>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</si>
  <si>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</si>
  <si>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</si>
  <si>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</si>
  <si>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</si>
  <si>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</si>
  <si>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</si>
  <si>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</si>
  <si>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</si>
  <si>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</si>
  <si>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</si>
  <si>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</si>
  <si>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</si>
  <si>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</si>
  <si>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</si>
  <si>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</si>
  <si>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</si>
  <si>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</si>
  <si>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</si>
  <si>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</si>
  <si>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</si>
  <si>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</si>
  <si>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</si>
  <si>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</si>
  <si>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</si>
  <si>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</si>
  <si>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</si>
  <si>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</si>
  <si>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</si>
  <si>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</si>
  <si>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</si>
  <si>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</si>
  <si>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</si>
  <si>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</si>
  <si>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</si>
  <si>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</si>
  <si>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</si>
  <si>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</si>
  <si>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</si>
  <si>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</si>
  <si>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</si>
  <si>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</si>
  <si>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</si>
  <si>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</si>
  <si>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</si>
  <si>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</si>
  <si>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</si>
  <si>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</si>
  <si>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</si>
  <si>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</si>
  <si>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</si>
  <si>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</si>
  <si>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</si>
  <si>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</si>
  <si>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</si>
  <si>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</si>
  <si>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</si>
  <si>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</si>
  <si>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</si>
  <si>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</si>
  <si>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</si>
  <si>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</si>
  <si>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</si>
  <si>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</si>
  <si>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</si>
  <si>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</si>
  <si>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</si>
  <si>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</si>
  <si>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</si>
  <si>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</si>
  <si>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</si>
  <si>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</si>
  <si>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</si>
  <si>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</si>
  <si>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</si>
  <si>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</si>
  <si>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</si>
  <si>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</si>
  <si>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</si>
  <si>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</si>
  <si>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</si>
  <si>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</si>
  <si>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</si>
  <si>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</si>
  <si>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</si>
  <si>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</si>
  <si>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</si>
  <si>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</si>
  <si>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</si>
  <si>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</si>
  <si>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</si>
  <si>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</si>
  <si>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</si>
  <si>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</si>
  <si>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</si>
  <si>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</si>
  <si>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</si>
  <si>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</si>
  <si>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</si>
  <si>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</si>
  <si>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</si>
  <si>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</si>
  <si>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</si>
  <si>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</si>
  <si>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</si>
  <si>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</si>
  <si>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</si>
  <si>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</si>
  <si>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</si>
  <si>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</si>
  <si>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</si>
  <si>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</si>
  <si>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</si>
  <si>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</si>
  <si>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</si>
  <si>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</si>
  <si>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</si>
  <si>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</si>
  <si>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</si>
  <si>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</si>
  <si>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</si>
  <si>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</si>
  <si>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</si>
  <si>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</si>
  <si>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</si>
  <si>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</si>
  <si>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</si>
  <si>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</si>
  <si>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</si>
  <si>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</si>
  <si>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</si>
  <si>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</si>
  <si>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</si>
  <si>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</si>
  <si>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</si>
  <si>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</si>
  <si>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</si>
  <si>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</si>
  <si>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</si>
  <si>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</si>
  <si>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</si>
  <si>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</si>
  <si>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</si>
  <si>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</si>
  <si>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</si>
  <si>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</si>
  <si>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</si>
  <si>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</si>
  <si>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</si>
  <si>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</si>
  <si>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</si>
  <si>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</si>
  <si>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</si>
  <si>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</si>
  <si>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</si>
  <si>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</si>
  <si>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</si>
  <si>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</si>
  <si>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</si>
  <si>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</si>
  <si>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</si>
  <si>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</si>
  <si>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</si>
  <si>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</si>
  <si>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</si>
  <si>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</si>
  <si>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</si>
  <si>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</si>
  <si>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</si>
  <si>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</si>
  <si>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</si>
  <si>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</si>
  <si>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</si>
  <si>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</si>
  <si>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</si>
  <si>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</si>
  <si>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</si>
  <si>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</si>
  <si>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</si>
  <si>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</si>
  <si>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</si>
  <si>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</si>
  <si>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</si>
  <si>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</si>
  <si>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</si>
  <si>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</si>
  <si>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</si>
  <si>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</si>
  <si>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</si>
  <si>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</si>
  <si>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</si>
  <si>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</si>
  <si>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</si>
  <si>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</si>
  <si>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</si>
  <si>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</si>
  <si>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</si>
  <si>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</si>
  <si>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</si>
  <si>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</si>
  <si>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</si>
  <si>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</si>
  <si>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</si>
  <si>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</si>
  <si>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</si>
  <si>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</si>
  <si>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</si>
  <si>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</si>
  <si>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</si>
  <si>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</si>
  <si>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</si>
  <si>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</si>
  <si>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</si>
  <si>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</si>
  <si>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</si>
  <si>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</si>
  <si>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</si>
  <si>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</si>
  <si>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</si>
  <si>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</si>
  <si>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</si>
  <si>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</si>
  <si>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</si>
  <si>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</si>
  <si>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</si>
  <si>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</si>
  <si>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</si>
  <si>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</si>
  <si>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</si>
  <si>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</si>
  <si>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</si>
  <si>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</si>
  <si>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</si>
  <si>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</si>
  <si>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</si>
  <si>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</si>
  <si>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</si>
  <si>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</si>
  <si>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</si>
  <si>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</si>
  <si>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</si>
  <si>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</si>
  <si>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</si>
  <si>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</si>
  <si>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</si>
  <si>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</si>
  <si>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</si>
  <si>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</si>
  <si>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</si>
  <si>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</si>
  <si>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</si>
  <si>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</si>
  <si>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</si>
  <si>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</si>
  <si>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</si>
  <si>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</si>
  <si>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</si>
  <si>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</si>
  <si>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</si>
  <si>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</si>
  <si>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</si>
  <si>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</si>
  <si>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</si>
  <si>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</si>
  <si>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</si>
  <si>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</si>
  <si>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</si>
  <si>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</si>
  <si>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</si>
  <si>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</si>
  <si>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</si>
  <si>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</si>
  <si>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</si>
  <si>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</si>
  <si>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</si>
  <si>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</si>
  <si>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</si>
  <si>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</si>
  <si>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</si>
  <si>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</si>
  <si>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</si>
  <si>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</si>
  <si>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</si>
  <si>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</si>
  <si>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</si>
  <si>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</si>
  <si>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</si>
  <si>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</si>
  <si>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</si>
  <si>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</si>
  <si>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</si>
  <si>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</si>
  <si>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</si>
  <si>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</si>
  <si>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</si>
  <si>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</si>
  <si>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</si>
  <si>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</si>
  <si>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</si>
  <si>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</si>
  <si>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</si>
  <si>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</si>
  <si>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</si>
  <si>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</si>
  <si>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</si>
  <si>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</si>
  <si>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</si>
  <si>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</si>
  <si>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</si>
  <si>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</si>
  <si>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</si>
  <si>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</si>
  <si>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</si>
  <si>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</si>
  <si>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</si>
  <si>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</si>
  <si>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</si>
  <si>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</si>
  <si>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</si>
  <si>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</si>
  <si>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</si>
  <si>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</si>
  <si>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</si>
  <si>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</si>
  <si>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</si>
  <si>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</si>
  <si>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</si>
  <si>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</si>
  <si>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</si>
  <si>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</si>
  <si>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</si>
  <si>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</si>
  <si>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</si>
  <si>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</si>
  <si>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</si>
  <si>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</si>
  <si>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</si>
  <si>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</si>
  <si>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</si>
  <si>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</si>
  <si>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</si>
  <si>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</si>
  <si>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</si>
  <si>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</si>
  <si>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</si>
  <si>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</si>
  <si>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</si>
  <si>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</si>
  <si>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</si>
  <si>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</si>
  <si>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</si>
  <si>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</si>
  <si>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</si>
  <si>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</si>
  <si>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</si>
  <si>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</si>
  <si>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</si>
  <si>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</si>
  <si>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</si>
  <si>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</si>
  <si>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</si>
  <si>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</si>
  <si>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</si>
  <si>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</si>
  <si>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</si>
  <si>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</si>
  <si>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</si>
  <si>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</si>
  <si>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</si>
  <si>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</si>
  <si>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</si>
  <si>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</si>
  <si>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</si>
  <si>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</si>
  <si>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</si>
  <si>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</si>
  <si>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</si>
  <si>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</si>
  <si>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</si>
  <si>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</si>
  <si>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</si>
  <si>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</si>
  <si>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</si>
  <si>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</si>
  <si>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</si>
  <si>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</si>
  <si>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</si>
  <si>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</si>
  <si>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</si>
  <si>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</si>
  <si>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</si>
  <si>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</si>
  <si>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</si>
  <si>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</si>
  <si>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</si>
  <si>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</si>
  <si>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</si>
  <si>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</si>
  <si>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</si>
  <si>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</si>
  <si>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</si>
  <si>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</si>
  <si>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</si>
  <si>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</si>
  <si>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</si>
  <si>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</si>
  <si>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</si>
  <si>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</si>
  <si>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</si>
  <si>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</si>
  <si>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</si>
  <si>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</si>
  <si>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</si>
  <si>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</si>
  <si>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</si>
  <si>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</si>
  <si>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</si>
  <si>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</si>
  <si>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</si>
  <si>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</si>
  <si>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</si>
  <si>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</si>
  <si>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</si>
  <si>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</si>
  <si>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</si>
  <si>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</si>
  <si>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</si>
  <si>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</si>
  <si>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</si>
  <si>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</si>
  <si>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</si>
  <si>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</si>
  <si>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</si>
  <si>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</si>
  <si>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</si>
  <si>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</si>
  <si>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</si>
  <si>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</si>
  <si>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</si>
  <si>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</si>
  <si>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</si>
  <si>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</si>
  <si>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</si>
  <si>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</si>
  <si>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</si>
  <si>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</si>
  <si>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</si>
  <si>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</si>
  <si>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</si>
  <si>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</si>
  <si>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</si>
  <si>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</si>
  <si>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</si>
  <si>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</si>
  <si>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</si>
  <si>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</si>
  <si>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</si>
  <si>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</si>
  <si>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</si>
  <si>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</si>
  <si>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</si>
  <si>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</si>
  <si>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</si>
  <si>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</si>
  <si>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</si>
  <si>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</si>
  <si>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</si>
  <si>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</si>
  <si>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</si>
  <si>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</si>
  <si>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</si>
  <si>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</si>
  <si>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</si>
  <si>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</si>
  <si>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</si>
  <si>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</si>
  <si>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</si>
  <si>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</si>
  <si>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</si>
  <si>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</si>
  <si>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</si>
  <si>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</si>
  <si>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</si>
  <si>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</si>
  <si>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</si>
  <si>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</si>
  <si>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</si>
  <si>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</si>
  <si>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</si>
  <si>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</si>
  <si>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</si>
  <si>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</si>
  <si>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</si>
  <si>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</si>
  <si>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</si>
  <si>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</si>
  <si>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</si>
  <si>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</si>
  <si>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</si>
  <si>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</si>
  <si>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</si>
  <si>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</si>
  <si>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</si>
  <si>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</si>
  <si>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</si>
  <si>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</si>
  <si>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</si>
  <si>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</si>
  <si>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</si>
  <si>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</si>
  <si>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</si>
  <si>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</si>
  <si>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</si>
  <si>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</si>
  <si>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</si>
  <si>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</si>
  <si>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</si>
  <si>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</si>
  <si>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</si>
  <si>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</si>
  <si>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</si>
  <si>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</si>
  <si>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</si>
  <si>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</si>
  <si>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</si>
  <si>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</si>
  <si>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</si>
  <si>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</si>
  <si>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</si>
  <si>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</si>
  <si>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</si>
  <si>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</si>
  <si>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</si>
  <si>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</si>
  <si>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</si>
  <si>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</si>
  <si>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</si>
  <si>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</si>
  <si>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</si>
  <si>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</si>
  <si>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</si>
  <si>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</si>
  <si>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</si>
  <si>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</si>
  <si>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</si>
  <si>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</si>
  <si>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</si>
  <si>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</si>
  <si>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</si>
  <si>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</si>
  <si>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</si>
  <si>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</si>
  <si>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</si>
  <si>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</si>
  <si>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</si>
  <si>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</si>
  <si>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</si>
  <si>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</si>
  <si>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</si>
  <si>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</si>
  <si>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</si>
  <si>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</si>
  <si>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</si>
  <si>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</si>
  <si>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</si>
  <si>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</si>
  <si>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</si>
  <si>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</si>
  <si>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</si>
  <si>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</si>
  <si>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</si>
  <si>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</si>
  <si>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</si>
  <si>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</si>
  <si>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</si>
  <si>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</si>
  <si>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</si>
  <si>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</si>
  <si>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</si>
  <si>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</si>
  <si>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</si>
  <si>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</si>
  <si>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</si>
  <si>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</si>
  <si>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</si>
  <si>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</si>
  <si>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</si>
  <si>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</si>
  <si>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</si>
  <si>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</si>
  <si>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</si>
  <si>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</si>
  <si>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</si>
  <si>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</si>
  <si>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</si>
  <si>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</si>
  <si>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</si>
  <si>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</si>
  <si>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</si>
  <si>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</si>
  <si>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</si>
  <si>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</si>
  <si>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</si>
  <si>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</si>
  <si>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</si>
  <si>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</si>
  <si>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</si>
  <si>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</si>
  <si>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</si>
  <si>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</si>
  <si>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</si>
  <si>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</si>
  <si>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</si>
  <si>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</si>
  <si>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</si>
  <si>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</si>
  <si>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</si>
  <si>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</si>
  <si>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</si>
  <si>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</si>
  <si>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</si>
  <si>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</si>
  <si>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</si>
  <si>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</si>
  <si>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</si>
  <si>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</si>
  <si>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</si>
  <si>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</si>
  <si>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</si>
  <si>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</si>
  <si>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</si>
  <si>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</si>
  <si>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</si>
  <si>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</si>
  <si>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</si>
  <si>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</si>
  <si>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</si>
  <si>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</si>
  <si>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</si>
  <si>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</si>
  <si>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</si>
  <si>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</si>
  <si>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</si>
  <si>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</si>
  <si>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</si>
  <si>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</si>
  <si>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</si>
  <si>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</si>
  <si>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</si>
  <si>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</si>
  <si>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</si>
  <si>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</si>
  <si>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</si>
  <si>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</si>
  <si>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</si>
  <si>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</si>
  <si>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</si>
  <si>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</si>
  <si>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</si>
  <si>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</si>
  <si>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</si>
  <si>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</si>
  <si>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</si>
  <si>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</si>
  <si>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</si>
  <si>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</si>
  <si>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</si>
  <si>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</si>
  <si>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</si>
  <si>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</si>
  <si>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</si>
  <si>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</si>
  <si>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</si>
  <si>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</si>
  <si>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</si>
  <si>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</si>
  <si>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</si>
  <si>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</si>
  <si>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</si>
  <si>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</si>
  <si>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</si>
  <si>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</si>
  <si>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</si>
  <si>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</si>
  <si>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</si>
  <si>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</si>
  <si>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</si>
  <si>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</si>
  <si>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</si>
  <si>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</si>
  <si>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</si>
  <si>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</si>
  <si>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</si>
  <si>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</si>
  <si>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</si>
  <si>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</si>
  <si>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</si>
  <si>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</si>
  <si>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</si>
  <si>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</si>
  <si>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</si>
  <si>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</si>
  <si>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</si>
  <si>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</si>
  <si>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</si>
  <si>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</si>
  <si>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</si>
  <si>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</si>
  <si>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</si>
  <si>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</si>
  <si>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</si>
  <si>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</si>
  <si>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</si>
  <si>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</si>
  <si>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</si>
  <si>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</si>
  <si>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</si>
  <si>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</si>
  <si>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</si>
  <si>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</si>
  <si>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</si>
  <si>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</si>
  <si>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</si>
  <si>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</si>
  <si>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</si>
  <si>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</si>
  <si>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</si>
  <si>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</si>
  <si>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</si>
  <si>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</si>
  <si>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</si>
  <si>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</si>
  <si>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</si>
  <si>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</si>
  <si>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</si>
  <si>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</si>
  <si>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</si>
  <si>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</si>
  <si>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</si>
  <si>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</si>
  <si>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</si>
  <si>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</si>
  <si>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</si>
  <si>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</si>
  <si>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</si>
  <si>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</si>
  <si>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</si>
  <si>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</si>
  <si>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</si>
  <si>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</si>
  <si>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</si>
  <si>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</si>
  <si>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</si>
  <si>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</si>
  <si>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</si>
  <si>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</si>
  <si>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</si>
  <si>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</si>
  <si>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</si>
  <si>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</si>
  <si>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</si>
  <si>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</si>
  <si>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</si>
  <si>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</si>
  <si>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</si>
  <si>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</si>
  <si>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</si>
  <si>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</si>
  <si>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</si>
  <si>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</si>
  <si>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</si>
  <si>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</si>
  <si>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</si>
  <si>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</si>
  <si>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</si>
  <si>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</si>
  <si>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</si>
  <si>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</si>
  <si>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</si>
  <si>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</si>
  <si>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</si>
  <si>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</si>
  <si>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</si>
  <si>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</si>
  <si>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</si>
  <si>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</si>
  <si>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</si>
  <si>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</si>
  <si>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</si>
  <si>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</si>
  <si>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</si>
  <si>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</si>
  <si>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</si>
  <si>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</si>
  <si>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</si>
  <si>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</si>
  <si>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</si>
  <si>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</si>
  <si>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</si>
  <si>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</si>
  <si>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</si>
  <si>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</si>
  <si>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</si>
  <si>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</si>
  <si>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</si>
  <si>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</si>
  <si>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</si>
  <si>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</si>
  <si>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</si>
  <si>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</si>
  <si>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</si>
  <si>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</si>
  <si>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</si>
  <si>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</si>
  <si>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</si>
  <si>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</si>
  <si>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</si>
  <si>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</si>
  <si>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</si>
  <si>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</si>
  <si>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</si>
  <si>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</si>
  <si>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</si>
  <si>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</si>
  <si>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</si>
  <si>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</si>
  <si>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</si>
  <si>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</si>
  <si>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</si>
  <si>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</si>
  <si>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</si>
  <si>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</si>
  <si>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</si>
  <si>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</si>
  <si>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</si>
  <si>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</si>
  <si>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</si>
  <si>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</si>
  <si>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</si>
  <si>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</si>
  <si>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</si>
  <si>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</si>
  <si>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</si>
  <si>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</si>
  <si>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</si>
  <si>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</si>
  <si>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</si>
  <si>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</si>
  <si>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</si>
  <si>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</si>
  <si>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</si>
  <si>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</si>
  <si>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</si>
  <si>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</si>
  <si>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</si>
  <si>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</si>
  <si>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</si>
  <si>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</si>
  <si>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</si>
  <si>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</si>
  <si>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</si>
  <si>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</si>
  <si>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</si>
  <si>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</si>
  <si>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</si>
  <si>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</si>
  <si>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</si>
  <si>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</si>
  <si>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</si>
  <si>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</si>
  <si>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</si>
  <si>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</si>
  <si>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</si>
  <si>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</si>
  <si>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</si>
  <si>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</si>
  <si>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</si>
  <si>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</si>
  <si>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</si>
  <si>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</si>
  <si>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</si>
  <si>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</si>
  <si>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</si>
  <si>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</si>
  <si>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</si>
  <si>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</si>
  <si>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</si>
  <si>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</si>
  <si>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</si>
  <si>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</si>
  <si>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</si>
  <si>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</si>
  <si>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</si>
  <si>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</si>
  <si>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</si>
  <si>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</si>
  <si>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</si>
  <si>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</si>
  <si>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</si>
  <si>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</si>
  <si>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</si>
  <si>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</si>
  <si>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</si>
  <si>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</si>
  <si>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</si>
  <si>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</si>
  <si>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</si>
  <si>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</si>
  <si>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</si>
  <si>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</si>
  <si>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</si>
  <si>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</si>
  <si>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</si>
  <si>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</si>
  <si>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</si>
  <si>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</si>
  <si>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</si>
  <si>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</si>
  <si>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</si>
  <si>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</si>
  <si>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</si>
  <si>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</si>
  <si>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</si>
  <si>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</si>
  <si>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</si>
  <si>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</si>
  <si>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</si>
  <si>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</si>
  <si>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</si>
  <si>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</si>
  <si>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</si>
  <si>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</si>
  <si>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</si>
  <si>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</si>
  <si>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</si>
  <si>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</si>
  <si>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</si>
  <si>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</si>
  <si>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</si>
  <si>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</si>
  <si>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</si>
  <si>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</si>
  <si>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</si>
  <si>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</si>
  <si>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</si>
  <si>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</si>
  <si>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</si>
  <si>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</si>
  <si>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</si>
  <si>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</si>
  <si>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</si>
  <si>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</si>
  <si>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</si>
  <si>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</si>
  <si>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</si>
  <si>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</si>
  <si>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</si>
  <si>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</si>
  <si>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</si>
  <si>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</si>
  <si>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</si>
  <si>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</si>
  <si>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</si>
  <si>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</si>
  <si>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</si>
  <si>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</si>
  <si>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</si>
  <si>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</si>
  <si>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</si>
  <si>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</si>
  <si>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</si>
  <si>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</si>
  <si>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</si>
  <si>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</si>
  <si>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</si>
  <si>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</si>
  <si>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</si>
  <si>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</si>
  <si>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</si>
  <si>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</si>
  <si>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</si>
  <si>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</si>
  <si>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</si>
  <si>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</si>
  <si>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</si>
  <si>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</si>
  <si>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</si>
  <si>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</si>
  <si>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</si>
  <si>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</si>
  <si>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</si>
  <si>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</si>
  <si>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</si>
  <si>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</si>
  <si>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</si>
  <si>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</si>
  <si>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</si>
  <si>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</si>
  <si>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</si>
  <si>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</si>
  <si>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</si>
  <si>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</si>
  <si>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</si>
  <si>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</si>
  <si>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</si>
  <si>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</si>
  <si>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</si>
  <si>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</si>
  <si>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</si>
  <si>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</si>
  <si>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</si>
  <si>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</si>
  <si>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</si>
  <si>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</si>
  <si>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</si>
  <si>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</si>
  <si>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</si>
  <si>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</si>
  <si>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</si>
  <si>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</si>
  <si>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</si>
  <si>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</si>
  <si>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</si>
  <si>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</si>
  <si>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</si>
  <si>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</si>
  <si>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</si>
  <si>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</si>
  <si>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</si>
  <si>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</si>
  <si>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</si>
  <si>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</si>
  <si>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</si>
  <si>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</si>
  <si>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</si>
  <si>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</si>
  <si>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</si>
  <si>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</si>
  <si>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</si>
  <si>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</si>
  <si>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</si>
  <si>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</si>
  <si>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</si>
  <si>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</si>
  <si>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</si>
  <si>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</si>
  <si>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</si>
  <si>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</si>
  <si>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</si>
  <si>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</si>
  <si>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</si>
  <si>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</si>
  <si>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</si>
  <si>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</si>
  <si>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</si>
  <si>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</si>
  <si>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</si>
  <si>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</si>
  <si>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</si>
  <si>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</si>
  <si>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</si>
  <si>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</si>
  <si>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</si>
  <si>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</si>
  <si>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</si>
  <si>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</si>
  <si>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</si>
  <si>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</si>
  <si>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</si>
  <si>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</si>
  <si>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</si>
  <si>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</si>
  <si>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</si>
  <si>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</si>
  <si>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</si>
  <si>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</si>
  <si>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</si>
  <si>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</si>
  <si>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</si>
  <si>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</si>
  <si>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</si>
  <si>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</si>
  <si>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</si>
  <si>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</si>
  <si>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</si>
  <si>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</si>
  <si>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</si>
  <si>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</si>
  <si>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</si>
  <si>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</si>
  <si>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</si>
  <si>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</si>
  <si>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</si>
  <si>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</si>
  <si>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</si>
  <si>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</si>
  <si>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</si>
  <si>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</si>
  <si>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</si>
  <si>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</si>
  <si>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</si>
  <si>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</si>
  <si>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</si>
  <si>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</si>
  <si>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</si>
  <si>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</si>
  <si>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</si>
  <si>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</si>
  <si>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</si>
  <si>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</si>
  <si>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</si>
  <si>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</si>
  <si>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</si>
  <si>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</si>
  <si>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</si>
  <si>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</si>
  <si>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</si>
  <si>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</si>
  <si>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</si>
  <si>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</si>
  <si>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</si>
  <si>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</si>
  <si>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</si>
  <si>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</si>
  <si>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</si>
  <si>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</si>
  <si>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</si>
  <si>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</si>
  <si>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</si>
  <si>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</si>
  <si>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</si>
  <si>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</si>
  <si>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</si>
  <si>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</si>
  <si>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</si>
  <si>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</si>
  <si>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</si>
  <si>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</si>
  <si>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</si>
  <si>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</si>
  <si>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</si>
  <si>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</si>
  <si>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</si>
  <si>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</si>
  <si>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</si>
  <si>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</si>
  <si>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</si>
  <si>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</si>
  <si>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</si>
  <si>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</si>
  <si>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</si>
  <si>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</si>
  <si>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</si>
  <si>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</si>
  <si>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</si>
  <si>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</si>
  <si>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</si>
  <si>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</si>
  <si>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</si>
  <si>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</si>
  <si>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</si>
  <si>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</si>
  <si>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</si>
  <si>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</si>
  <si>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</si>
  <si>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</si>
  <si>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</si>
  <si>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</si>
  <si>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</si>
  <si>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</si>
  <si>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</si>
  <si>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</si>
  <si>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</si>
  <si>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</si>
  <si>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</si>
  <si>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</si>
  <si>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</si>
  <si>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</si>
  <si>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</si>
  <si>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</si>
  <si>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</si>
  <si>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</si>
  <si>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</si>
  <si>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</si>
  <si>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</si>
  <si>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</si>
  <si>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</si>
  <si>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</si>
  <si>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</si>
  <si>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</si>
  <si>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</si>
  <si>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</si>
  <si>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</si>
  <si>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</si>
  <si>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</si>
  <si>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</si>
  <si>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</si>
  <si>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</si>
  <si>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</si>
  <si>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</si>
  <si>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</si>
  <si>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</si>
  <si>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</si>
  <si>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</si>
  <si>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</si>
  <si>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</si>
  <si>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</si>
  <si>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</si>
  <si>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</si>
  <si>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</si>
  <si>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</si>
  <si>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</si>
  <si>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</si>
  <si>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</si>
  <si>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</si>
  <si>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</si>
  <si>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</si>
  <si>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</si>
  <si>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</si>
  <si>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</si>
  <si>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</si>
  <si>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</si>
  <si>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</si>
  <si>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</si>
  <si>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</si>
  <si>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</si>
  <si>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</si>
  <si>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</si>
  <si>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</si>
  <si>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</si>
  <si>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</si>
  <si>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</si>
  <si>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</si>
  <si>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</si>
  <si>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</si>
  <si>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</si>
  <si>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</si>
  <si>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</si>
  <si>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</si>
  <si>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</si>
  <si>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</si>
  <si>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</si>
  <si>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</si>
  <si>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</si>
  <si>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</si>
  <si>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</si>
  <si>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</si>
  <si>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</si>
  <si>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</si>
  <si>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</si>
  <si>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</si>
  <si>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</si>
  <si>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</si>
  <si>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</si>
  <si>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</si>
  <si>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</si>
  <si>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</si>
  <si>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</si>
  <si>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</si>
  <si>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</si>
  <si>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</si>
  <si>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</si>
  <si>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</si>
  <si>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</si>
  <si>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</si>
  <si>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</si>
  <si>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</si>
  <si>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</si>
  <si>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</si>
  <si>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</si>
  <si>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</si>
  <si>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</si>
  <si>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</si>
  <si>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</si>
  <si>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</si>
  <si>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</si>
  <si>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</si>
  <si>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</si>
  <si>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</si>
  <si>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</si>
  <si>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</si>
  <si>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</si>
  <si>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</si>
  <si>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</si>
  <si>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</si>
  <si>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</si>
  <si>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</si>
  <si>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</si>
  <si>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</si>
  <si>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</si>
  <si>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</si>
  <si>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</si>
  <si>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</si>
  <si>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</si>
  <si>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</si>
  <si>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</si>
  <si>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</si>
  <si>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</si>
  <si>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</si>
  <si>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</si>
  <si>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</si>
  <si>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</si>
  <si>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</si>
  <si>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</si>
  <si>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</si>
  <si>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</si>
  <si>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</si>
  <si>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</si>
  <si>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</si>
  <si>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</si>
  <si>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</si>
  <si>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</si>
  <si>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</si>
  <si>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</si>
  <si>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</si>
  <si>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</si>
  <si>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</si>
  <si>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</si>
  <si>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</si>
  <si>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</si>
  <si>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</si>
  <si>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</si>
  <si>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</si>
  <si>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</si>
  <si>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</si>
  <si>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</si>
  <si>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</si>
  <si>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</si>
  <si>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</si>
  <si>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</si>
  <si>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</si>
  <si>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</si>
  <si>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</si>
  <si>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</si>
  <si>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</si>
  <si>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</si>
  <si>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</si>
  <si>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</si>
  <si>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</si>
  <si>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</si>
  <si>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</si>
  <si>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</si>
  <si>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</si>
  <si>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</si>
  <si>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</si>
  <si>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</si>
  <si>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</si>
  <si>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</si>
  <si>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</si>
  <si>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</si>
  <si>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</si>
  <si>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</si>
  <si>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</si>
  <si>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</si>
  <si>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</si>
  <si>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</si>
  <si>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</si>
  <si>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</si>
  <si>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</si>
  <si>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</si>
  <si>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</si>
  <si>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</si>
  <si>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</si>
  <si>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</si>
  <si>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</si>
  <si>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</si>
  <si>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</si>
  <si>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</si>
  <si>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</si>
  <si>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</si>
  <si>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</si>
  <si>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</si>
  <si>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</si>
  <si>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</si>
  <si>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</si>
  <si>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</si>
  <si>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</si>
  <si>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</si>
  <si>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</si>
  <si>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</si>
  <si>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</si>
  <si>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</si>
  <si>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</si>
  <si>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</si>
  <si>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</si>
  <si>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</si>
  <si>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</si>
  <si>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</si>
  <si>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</si>
  <si>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</si>
  <si>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</si>
  <si>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</si>
  <si>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</si>
  <si>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</si>
  <si>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</si>
  <si>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</si>
  <si>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</si>
  <si>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</si>
  <si>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</si>
  <si>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</si>
  <si>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</si>
  <si>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</si>
  <si>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</si>
  <si>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</si>
  <si>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</si>
  <si>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</si>
  <si>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</si>
  <si>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</si>
  <si>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</si>
  <si>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</si>
  <si>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</si>
  <si>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</si>
  <si>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</si>
  <si>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</si>
  <si>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</si>
  <si>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</si>
  <si>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</si>
  <si>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</si>
  <si>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</si>
  <si>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</si>
  <si>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</si>
  <si>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</si>
  <si>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</si>
  <si>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</si>
  <si>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</si>
  <si>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</si>
  <si>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</si>
  <si>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</si>
  <si>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</si>
  <si>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</si>
  <si>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</si>
  <si>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</si>
  <si>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</si>
  <si>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</si>
  <si>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</si>
  <si>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</si>
  <si>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</si>
  <si>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</si>
  <si>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</si>
  <si>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</si>
  <si>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</si>
  <si>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</si>
  <si>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</si>
  <si>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</si>
  <si>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</si>
  <si>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</si>
  <si>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</si>
  <si>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</si>
  <si>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</si>
  <si>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</si>
  <si>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</si>
  <si>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</si>
  <si>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</si>
  <si>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</si>
  <si>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</si>
  <si>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</si>
  <si>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</si>
  <si>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</si>
  <si>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</si>
  <si>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</si>
  <si>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</si>
  <si>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</si>
  <si>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</si>
  <si>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</si>
  <si>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</si>
  <si>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</si>
  <si>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</si>
  <si>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</si>
  <si>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</si>
  <si>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</si>
  <si>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</si>
  <si>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</si>
  <si>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</si>
  <si>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</si>
  <si>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</si>
  <si>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</si>
  <si>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</si>
  <si>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</si>
  <si>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</si>
  <si>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</si>
  <si>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</si>
  <si>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</si>
  <si>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</si>
  <si>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</si>
  <si>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</si>
  <si>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</si>
  <si>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</si>
  <si>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</si>
  <si>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</si>
  <si>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</si>
  <si>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</si>
  <si>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</si>
  <si>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</si>
  <si>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</si>
  <si>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</si>
  <si>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</si>
  <si>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</si>
  <si>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</si>
  <si>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</si>
  <si>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</si>
  <si>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</si>
  <si>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</si>
  <si>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</si>
  <si>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</si>
  <si>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</si>
  <si>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</si>
  <si>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</si>
  <si>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</si>
  <si>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</si>
  <si>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</si>
  <si>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</si>
  <si>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</si>
  <si>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</si>
  <si>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</si>
  <si>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</si>
  <si>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</si>
  <si>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</si>
  <si>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</si>
  <si>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</si>
  <si>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</si>
  <si>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</si>
  <si>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</si>
  <si>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</si>
  <si>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</si>
  <si>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</si>
  <si>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</si>
  <si>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</si>
  <si>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</si>
  <si>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</si>
  <si>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</si>
  <si>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</si>
  <si>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</si>
  <si>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</si>
  <si>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</si>
  <si>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</si>
  <si>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</si>
  <si>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</si>
  <si>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</si>
  <si>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</si>
  <si>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</si>
  <si>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</si>
  <si>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</si>
  <si>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</si>
  <si>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</si>
  <si>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</si>
  <si>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</si>
  <si>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</si>
  <si>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</si>
  <si>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</si>
  <si>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</si>
  <si>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</si>
  <si>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</si>
  <si>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</si>
  <si>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</si>
  <si>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</si>
  <si>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</si>
  <si>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</si>
  <si>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</si>
  <si>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</si>
  <si>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</si>
  <si>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</si>
  <si>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</si>
  <si>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</si>
  <si>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</si>
  <si>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</si>
  <si>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</si>
  <si>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</si>
  <si>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</si>
  <si>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</si>
  <si>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</si>
  <si>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</si>
  <si>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</si>
  <si>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</si>
  <si>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</si>
  <si>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</si>
  <si>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</si>
  <si>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</si>
  <si>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</si>
  <si>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</si>
  <si>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</si>
  <si>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</si>
  <si>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</si>
  <si>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</si>
  <si>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</si>
  <si>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</si>
  <si>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</si>
  <si>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</si>
  <si>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</si>
  <si>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</si>
  <si>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</si>
  <si>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</si>
  <si>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</si>
  <si>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</si>
  <si>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</si>
  <si>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</si>
  <si>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</si>
  <si>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</si>
  <si>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</si>
  <si>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</si>
  <si>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</si>
  <si>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</si>
  <si>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</si>
  <si>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</si>
  <si>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</si>
  <si>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</si>
  <si>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</si>
  <si>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</si>
  <si>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</si>
  <si>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</si>
  <si>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</si>
  <si>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</si>
  <si>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</si>
  <si>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</si>
  <si>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</si>
  <si>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</si>
  <si>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</si>
  <si>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</si>
  <si>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</si>
  <si>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</si>
  <si>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</si>
  <si>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</si>
  <si>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</si>
  <si>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</si>
  <si>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</si>
  <si>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</si>
  <si>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</si>
  <si>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</si>
  <si>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</si>
  <si>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</si>
  <si>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</si>
  <si>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</si>
  <si>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</si>
  <si>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</si>
  <si>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</si>
  <si>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</si>
  <si>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</si>
  <si>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</si>
  <si>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</si>
  <si>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</si>
  <si>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</si>
  <si>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</si>
  <si>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</si>
  <si>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</si>
  <si>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</si>
  <si>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</si>
  <si>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</si>
  <si>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</si>
  <si>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</si>
  <si>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</si>
  <si>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</si>
  <si>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</si>
  <si>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</si>
  <si>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</si>
  <si>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</si>
  <si>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</si>
  <si>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</si>
  <si>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</si>
  <si>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</si>
  <si>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</si>
  <si>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</si>
  <si>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</si>
  <si>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</si>
  <si>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</si>
  <si>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</si>
  <si>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</si>
  <si>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</si>
  <si>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</si>
  <si>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</si>
  <si>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</si>
  <si>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</si>
  <si>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</si>
  <si>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</si>
  <si>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</si>
  <si>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</si>
  <si>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</si>
  <si>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</si>
  <si>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</si>
  <si>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</si>
  <si>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</si>
  <si>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</si>
  <si>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</si>
  <si>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</si>
  <si>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</si>
  <si>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</si>
  <si>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</si>
  <si>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</si>
  <si>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</si>
  <si>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</si>
  <si>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</si>
  <si>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</si>
  <si>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</si>
  <si>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</si>
  <si>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</si>
  <si>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</si>
  <si>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</si>
  <si>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</si>
  <si>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</si>
  <si>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</si>
  <si>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</si>
  <si>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</si>
  <si>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</si>
  <si>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</si>
  <si>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</si>
  <si>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</si>
  <si>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</si>
  <si>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</si>
  <si>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</si>
  <si>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</si>
  <si>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</si>
  <si>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</si>
  <si>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</si>
  <si>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</si>
  <si>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</si>
  <si>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</si>
  <si>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</si>
  <si>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</si>
  <si>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</si>
  <si>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</si>
  <si>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</si>
  <si>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</si>
  <si>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</si>
  <si>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</si>
  <si>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</si>
  <si>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</si>
  <si>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</si>
  <si>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</si>
  <si>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</si>
  <si>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</si>
  <si>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</si>
  <si>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</si>
  <si>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</si>
  <si>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</si>
  <si>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</si>
  <si>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</si>
  <si>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</si>
  <si>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</si>
  <si>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</si>
  <si>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</si>
  <si>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</si>
  <si>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</si>
  <si>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</si>
  <si>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</si>
  <si>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</si>
  <si>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</si>
  <si>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</si>
  <si>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</si>
  <si>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</si>
  <si>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</si>
  <si>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</si>
  <si>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</si>
  <si>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</si>
  <si>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</si>
  <si>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</si>
  <si>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</si>
  <si>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</si>
  <si>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</si>
  <si>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</si>
  <si>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</si>
  <si>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</si>
  <si>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</si>
  <si>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</si>
  <si>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</si>
  <si>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</si>
  <si>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</si>
  <si>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</si>
  <si>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</si>
  <si>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</si>
  <si>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</si>
  <si>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</si>
  <si>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</si>
  <si>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</si>
  <si>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</si>
  <si>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</si>
  <si>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</si>
  <si>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</si>
  <si>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</si>
  <si>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</si>
  <si>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</si>
  <si>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</si>
  <si>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</si>
  <si>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</si>
  <si>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</si>
  <si>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</si>
  <si>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</si>
  <si>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</si>
  <si>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</si>
  <si>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</si>
  <si>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</si>
  <si>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</si>
  <si>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</si>
  <si>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</si>
  <si>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</si>
  <si>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</si>
  <si>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</si>
  <si>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</si>
  <si>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</si>
  <si>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</si>
  <si>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</si>
  <si>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</si>
  <si>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</si>
  <si>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</si>
  <si>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</si>
  <si>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</si>
  <si>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</si>
  <si>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</si>
  <si>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</si>
  <si>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</si>
  <si>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</si>
  <si>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</si>
  <si>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</si>
  <si>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</si>
  <si>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</si>
  <si>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</si>
  <si>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</si>
  <si>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</si>
  <si>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</si>
  <si>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</si>
  <si>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</si>
  <si>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</si>
  <si>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</si>
  <si>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</si>
  <si>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</si>
  <si>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</si>
  <si>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</si>
  <si>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</si>
  <si>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</si>
  <si>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</si>
  <si>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</si>
  <si>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</si>
  <si>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</si>
  <si>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</si>
  <si>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</si>
  <si>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</si>
  <si>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</si>
  <si>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</si>
  <si>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</si>
  <si>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</si>
  <si>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</si>
  <si>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</si>
  <si>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</si>
  <si>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</si>
  <si>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</si>
  <si>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</si>
  <si>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</si>
  <si>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</si>
  <si>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</si>
  <si>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</si>
  <si>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</si>
  <si>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</si>
  <si>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</si>
  <si>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</si>
  <si>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</si>
  <si>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</si>
  <si>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</si>
  <si>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</si>
  <si>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</si>
  <si>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</si>
  <si>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</si>
  <si>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</si>
  <si>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</si>
  <si>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</si>
  <si>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</si>
  <si>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</si>
  <si>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</si>
  <si>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</si>
  <si>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</si>
  <si>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</si>
  <si>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</si>
  <si>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</si>
  <si>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</si>
  <si>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</si>
  <si>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</si>
  <si>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</si>
  <si>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</si>
  <si>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</si>
  <si>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</si>
  <si>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</si>
  <si>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</si>
  <si>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</si>
  <si>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</si>
  <si>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</si>
  <si>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</si>
  <si>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</si>
  <si>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</si>
  <si>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</si>
  <si>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</si>
  <si>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</si>
  <si>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</si>
  <si>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</si>
  <si>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</si>
  <si>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</si>
  <si>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</si>
  <si>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</si>
  <si>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</si>
  <si>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</si>
  <si>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</si>
  <si>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</si>
  <si>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</si>
  <si>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</si>
  <si>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</si>
  <si>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</si>
  <si>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</si>
  <si>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</si>
  <si>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</si>
  <si>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</si>
  <si>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</si>
  <si>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</si>
  <si>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</si>
  <si>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</si>
  <si>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</si>
  <si>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</si>
  <si>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</si>
  <si>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</si>
  <si>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</si>
  <si>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</si>
  <si>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</si>
  <si>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</si>
  <si>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</si>
  <si>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</si>
  <si>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</si>
  <si>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</si>
  <si>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</si>
  <si>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</si>
  <si>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</si>
  <si>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</si>
  <si>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</si>
  <si>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</si>
  <si>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</si>
  <si>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</si>
  <si>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</si>
  <si>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</si>
  <si>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</si>
  <si>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</si>
  <si>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</si>
  <si>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</si>
  <si>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</si>
  <si>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</si>
  <si>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</si>
  <si>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</si>
  <si>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</si>
  <si>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</si>
  <si>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</si>
  <si>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</si>
  <si>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</si>
  <si>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</si>
  <si>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</si>
  <si>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</si>
  <si>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</si>
  <si>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</si>
  <si>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</si>
  <si>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</si>
  <si>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</si>
  <si>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</si>
  <si>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</si>
  <si>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</si>
  <si>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</si>
  <si>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</si>
  <si>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</si>
  <si>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</si>
  <si>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</si>
  <si>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</si>
  <si>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</si>
  <si>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</si>
  <si>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</si>
  <si>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</si>
  <si>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</si>
  <si>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</si>
  <si>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</si>
  <si>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</si>
  <si>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</si>
  <si>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</si>
  <si>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</si>
  <si>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</si>
  <si>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</si>
  <si>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</si>
  <si>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</si>
  <si>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</si>
  <si>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</si>
  <si>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</si>
  <si>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</si>
  <si>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</si>
  <si>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</si>
  <si>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</si>
  <si>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</si>
  <si>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</si>
  <si>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</si>
  <si>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</si>
  <si>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</si>
  <si>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</si>
  <si>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</si>
  <si>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</si>
  <si>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</si>
  <si>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</si>
  <si>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</si>
  <si>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</si>
  <si>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</si>
  <si>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</si>
  <si>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</si>
  <si>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</si>
  <si>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</si>
  <si>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</si>
  <si>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</si>
  <si>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</si>
  <si>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</si>
  <si>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</si>
  <si>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</si>
  <si>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</si>
  <si>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</si>
  <si>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</si>
  <si>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</si>
  <si>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</si>
  <si>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</si>
  <si>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</si>
  <si>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</si>
  <si>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</si>
  <si>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</si>
  <si>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</si>
  <si>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</si>
  <si>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</si>
  <si>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</si>
  <si>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</si>
  <si>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</si>
  <si>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</si>
  <si>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</si>
  <si>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</si>
  <si>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</si>
  <si>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</si>
  <si>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</si>
  <si>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</si>
  <si>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</si>
  <si>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</si>
  <si>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</si>
  <si>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</si>
  <si>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</si>
  <si>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</si>
  <si>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</si>
  <si>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</si>
  <si>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</si>
  <si>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</si>
  <si>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</si>
  <si>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</si>
  <si>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</si>
  <si>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</si>
  <si>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</si>
  <si>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</si>
  <si>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</si>
  <si>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</si>
  <si>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</si>
  <si>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</si>
  <si>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</si>
  <si>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</si>
  <si>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</si>
  <si>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</si>
  <si>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</si>
  <si>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</si>
  <si>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</si>
  <si>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</si>
  <si>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</si>
  <si>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</si>
  <si>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</si>
  <si>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</si>
  <si>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</si>
  <si>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</si>
  <si>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</si>
  <si>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</si>
  <si>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</si>
  <si>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</si>
  <si>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</si>
  <si>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</si>
  <si>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</si>
  <si>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</si>
  <si>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</si>
  <si>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</si>
  <si>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</si>
  <si>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</si>
  <si>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</si>
  <si>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</si>
  <si>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</si>
  <si>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</si>
  <si>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</si>
  <si>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</si>
  <si>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</si>
  <si>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</si>
  <si>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</si>
  <si>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</si>
  <si>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</si>
  <si>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</si>
  <si>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</si>
  <si>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</si>
  <si>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</si>
  <si>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</si>
  <si>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</si>
  <si>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</si>
  <si>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</si>
  <si>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</si>
  <si>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</si>
  <si>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</si>
  <si>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</si>
  <si>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</si>
  <si>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</si>
  <si>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</si>
  <si>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</si>
  <si>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</si>
  <si>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</si>
  <si>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</si>
  <si>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</si>
  <si>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</si>
  <si>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</si>
  <si>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</si>
  <si>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</si>
  <si>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</si>
  <si>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</si>
  <si>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</si>
  <si>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</si>
  <si>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</si>
  <si>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</si>
  <si>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</si>
  <si>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</si>
  <si>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</si>
  <si>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</si>
  <si>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</si>
  <si>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</si>
  <si>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</si>
  <si>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</si>
  <si>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</si>
  <si>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</si>
  <si>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</si>
  <si>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</si>
  <si>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</si>
  <si>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</si>
  <si>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</si>
  <si>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</si>
  <si>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</si>
  <si>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</si>
  <si>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</si>
  <si>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</si>
  <si>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</si>
  <si>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</si>
  <si>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</si>
  <si>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</si>
  <si>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</si>
  <si>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</si>
  <si>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</si>
  <si>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</si>
  <si>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</si>
  <si>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</si>
  <si>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</si>
  <si>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</si>
  <si>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</si>
  <si>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</si>
  <si>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</si>
  <si>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</si>
  <si>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</si>
  <si>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</si>
  <si>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</si>
  <si>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</si>
  <si>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</si>
  <si>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</si>
  <si>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</si>
  <si>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</si>
  <si>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</si>
  <si>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</si>
  <si>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</si>
  <si>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</si>
  <si>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</si>
  <si>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</si>
  <si>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</si>
  <si>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</si>
  <si>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</si>
  <si>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</si>
  <si>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</si>
  <si>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</si>
  <si>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</si>
  <si>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</si>
  <si>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</si>
  <si>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</si>
  <si>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</si>
  <si>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</si>
  <si>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</si>
  <si>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</si>
  <si>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</si>
  <si>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</si>
  <si>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</si>
  <si>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</si>
  <si>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</si>
  <si>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</si>
  <si>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</si>
  <si>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</si>
  <si>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</si>
  <si>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</si>
  <si>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</si>
  <si>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</si>
  <si>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</si>
  <si>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</si>
  <si>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</si>
  <si>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</si>
  <si>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</si>
  <si>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</si>
  <si>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</si>
  <si>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</si>
  <si>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</si>
  <si>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</si>
  <si>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</si>
  <si>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</si>
  <si>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</si>
  <si>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</si>
  <si>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</si>
  <si>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</si>
  <si>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</si>
  <si>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</si>
  <si>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</si>
  <si>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</si>
  <si>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</si>
  <si>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</si>
  <si>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</si>
  <si>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</si>
  <si>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</si>
  <si>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</si>
  <si>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</si>
  <si>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</si>
  <si>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</si>
  <si>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</si>
  <si>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</si>
  <si>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</si>
  <si>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</si>
  <si>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</si>
  <si>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</si>
  <si>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</si>
  <si>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</si>
  <si>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</si>
  <si>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</si>
  <si>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</si>
  <si>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</si>
  <si>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</si>
  <si>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</si>
  <si>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</si>
  <si>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</si>
  <si>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</si>
  <si>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</si>
  <si>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</si>
  <si>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</si>
  <si>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</si>
  <si>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</si>
  <si>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</si>
  <si>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</si>
  <si>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</si>
  <si>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</si>
  <si>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</si>
  <si>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</si>
  <si>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</si>
  <si>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</si>
  <si>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</si>
  <si>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</si>
  <si>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</si>
  <si>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</si>
  <si>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</si>
  <si>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</si>
  <si>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</si>
  <si>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</si>
  <si>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</si>
  <si>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</si>
  <si>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</si>
  <si>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</si>
  <si>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</si>
  <si>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</si>
  <si>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</si>
  <si>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</si>
  <si>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</si>
  <si>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</si>
  <si>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</si>
  <si>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</si>
  <si>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</si>
  <si>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</si>
  <si>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</si>
  <si>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</si>
  <si>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</si>
  <si>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</si>
  <si>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</si>
  <si>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</si>
  <si>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</si>
  <si>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</si>
  <si>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</si>
  <si>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</si>
  <si>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</si>
  <si>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</si>
  <si>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</si>
  <si>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</si>
  <si>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</si>
  <si>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</si>
  <si>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</si>
  <si>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</si>
  <si>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</si>
  <si>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</si>
  <si>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</si>
  <si>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</si>
  <si>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</si>
  <si>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</si>
  <si>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</si>
  <si>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</si>
  <si>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</si>
  <si>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</si>
  <si>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</si>
  <si>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</si>
  <si>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</si>
  <si>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</si>
  <si>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</si>
  <si>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</si>
  <si>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</si>
  <si>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</si>
  <si>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</si>
  <si>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</si>
  <si>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</si>
  <si>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</si>
  <si>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</si>
  <si>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</si>
  <si>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</si>
  <si>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</si>
  <si>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</si>
  <si>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</si>
  <si>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</si>
  <si>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</si>
  <si>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</si>
  <si>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</si>
  <si>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</si>
  <si>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</si>
  <si>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</si>
  <si>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</si>
  <si>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</si>
  <si>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</si>
  <si>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</si>
  <si>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</si>
  <si>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</si>
  <si>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</si>
  <si>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</si>
  <si>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</si>
  <si>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</si>
  <si>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</si>
  <si>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</si>
  <si>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</si>
  <si>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</si>
  <si>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</si>
  <si>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</si>
  <si>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</si>
  <si>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</si>
  <si>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</si>
  <si>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</si>
  <si>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</si>
  <si>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</si>
  <si>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</si>
  <si>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</si>
  <si>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</si>
  <si>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</si>
  <si>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</si>
  <si>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</si>
  <si>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</si>
  <si>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</si>
  <si>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</si>
  <si>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</si>
  <si>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</si>
  <si>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</si>
  <si>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</si>
  <si>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</si>
  <si>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</si>
  <si>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</si>
  <si>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</si>
  <si>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</si>
  <si>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</si>
  <si>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</si>
  <si>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</si>
  <si>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</si>
  <si>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</si>
  <si>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</si>
  <si>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</si>
  <si>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</si>
  <si>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</si>
  <si>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</si>
  <si>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</si>
  <si>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</si>
  <si>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</si>
  <si>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</si>
  <si>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</si>
  <si>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</si>
  <si>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</si>
  <si>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</si>
  <si>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</si>
  <si>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</si>
  <si>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</si>
  <si>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</si>
  <si>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</si>
  <si>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</si>
  <si>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</si>
  <si>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</si>
  <si>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</si>
  <si>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</si>
  <si>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</si>
  <si>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</si>
  <si>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</si>
  <si>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</si>
  <si>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</si>
  <si>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</si>
  <si>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</si>
  <si>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</si>
  <si>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</si>
  <si>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</si>
  <si>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</si>
  <si>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</si>
  <si>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</si>
  <si>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</si>
  <si>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</si>
  <si>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</si>
  <si>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</si>
  <si>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</si>
  <si>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</si>
  <si>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</si>
  <si>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</si>
  <si>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</si>
  <si>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</si>
  <si>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</si>
  <si>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</si>
  <si>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</si>
  <si>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</si>
  <si>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</si>
  <si>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</si>
  <si>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</si>
  <si>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</si>
  <si>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</si>
  <si>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</si>
  <si>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</si>
  <si>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</si>
  <si>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</si>
  <si>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</si>
  <si>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</si>
  <si>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</si>
  <si>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</si>
  <si>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</si>
  <si>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</si>
  <si>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</si>
  <si>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</si>
  <si>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</si>
  <si>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</si>
  <si>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</si>
  <si>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</si>
  <si>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</si>
  <si>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</si>
  <si>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</si>
  <si>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</si>
  <si>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</si>
  <si>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</si>
  <si>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</si>
  <si>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</si>
  <si>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</si>
  <si>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</si>
  <si>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</si>
  <si>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</si>
  <si>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</si>
  <si>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</si>
  <si>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</si>
  <si>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</si>
  <si>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</si>
  <si>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</si>
  <si>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</si>
  <si>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</si>
  <si>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</si>
  <si>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</si>
  <si>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</si>
  <si>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</si>
  <si>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</si>
  <si>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</si>
  <si>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</si>
  <si>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</si>
  <si>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</si>
  <si>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</si>
  <si>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</si>
  <si>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</si>
  <si>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</si>
  <si>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</si>
  <si>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</si>
  <si>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</si>
  <si>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</si>
  <si>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</si>
  <si>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</si>
  <si>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</si>
  <si>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</si>
  <si>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</si>
  <si>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</si>
  <si>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</si>
  <si>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</si>
  <si>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</si>
  <si>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</si>
  <si>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</si>
  <si>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</si>
  <si>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</si>
  <si>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</si>
  <si>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</si>
  <si>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</si>
  <si>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</si>
  <si>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</si>
  <si>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</si>
  <si>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</si>
  <si>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</si>
  <si>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</si>
  <si>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</si>
  <si>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</si>
  <si>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</si>
  <si>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</si>
  <si>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</si>
  <si>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</si>
  <si>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</si>
  <si>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</si>
  <si>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</si>
  <si>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</si>
  <si>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</si>
  <si>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</si>
  <si>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</si>
  <si>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</si>
  <si>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</si>
  <si>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</si>
  <si>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</si>
  <si>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</si>
  <si>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</si>
  <si>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</si>
  <si>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</si>
  <si>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</si>
  <si>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</si>
  <si>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</si>
  <si>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</si>
  <si>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</si>
  <si>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</si>
  <si>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</si>
  <si>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</si>
  <si>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</si>
  <si>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</si>
  <si>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</si>
  <si>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</si>
  <si>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</si>
  <si>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</si>
  <si>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</si>
  <si>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</si>
  <si>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</si>
  <si>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</si>
  <si>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</si>
  <si>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</si>
  <si>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</si>
  <si>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</si>
  <si>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</si>
  <si>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</si>
  <si>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</si>
  <si>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</si>
  <si>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</si>
  <si>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</si>
  <si>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</si>
  <si>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</si>
  <si>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</si>
  <si>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</si>
  <si>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</si>
  <si>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</si>
  <si>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</si>
  <si>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</si>
  <si>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</si>
  <si>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</si>
  <si>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</si>
  <si>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</si>
  <si>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</si>
  <si>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</si>
  <si>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</si>
  <si>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</si>
  <si>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</si>
  <si>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</si>
  <si>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</si>
  <si>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</si>
  <si>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</si>
  <si>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</si>
  <si>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</si>
  <si>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</si>
  <si>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</si>
  <si>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</si>
  <si>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</si>
  <si>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</si>
  <si>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</si>
  <si>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</si>
  <si>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</si>
  <si>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</si>
  <si>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</si>
  <si>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</si>
  <si>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</si>
  <si>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</si>
  <si>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</si>
  <si>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</si>
  <si>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</si>
  <si>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</si>
  <si>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</si>
  <si>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</si>
  <si>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</si>
  <si>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</si>
  <si>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</si>
  <si>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</si>
  <si>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</si>
  <si>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</si>
  <si>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</si>
  <si>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</si>
  <si>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</si>
  <si>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</si>
  <si>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</si>
  <si>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</si>
  <si>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</si>
  <si>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</si>
  <si>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</si>
  <si>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</si>
  <si>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</si>
  <si>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</si>
  <si>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</si>
  <si>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</si>
  <si>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</si>
  <si>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</si>
  <si>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</si>
  <si>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</si>
  <si>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</si>
  <si>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</si>
  <si>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</si>
  <si>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</si>
  <si>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</si>
  <si>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</si>
  <si>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</si>
  <si>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</si>
  <si>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</si>
  <si>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</si>
  <si>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</si>
  <si>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</si>
  <si>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</si>
  <si>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</si>
  <si>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</si>
  <si>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</si>
  <si>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</si>
  <si>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</si>
  <si>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</si>
  <si>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</si>
  <si>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</si>
  <si>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</si>
  <si>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</si>
  <si>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</si>
  <si>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</si>
  <si>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</si>
  <si>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</si>
  <si>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</si>
  <si>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</si>
  <si>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</si>
  <si>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</si>
  <si>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</si>
  <si>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</si>
  <si>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</si>
  <si>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</si>
  <si>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</si>
  <si>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</si>
  <si>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</si>
  <si>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</si>
  <si>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</si>
  <si>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</si>
  <si>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</si>
  <si>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</si>
  <si>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</si>
  <si>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</si>
  <si>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</si>
  <si>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</si>
  <si>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</si>
  <si>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</si>
  <si>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</si>
  <si>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</si>
  <si>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</si>
  <si>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</si>
  <si>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</si>
  <si>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</si>
  <si>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</si>
  <si>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</si>
  <si>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</si>
  <si>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</si>
  <si>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</si>
  <si>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</si>
  <si>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</si>
  <si>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</si>
  <si>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</si>
  <si>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</si>
  <si>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</si>
  <si>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</si>
  <si>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</si>
  <si>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</si>
  <si>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</si>
  <si>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</si>
  <si>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</si>
  <si>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</si>
  <si>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</si>
  <si>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</si>
  <si>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</si>
  <si>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</si>
  <si>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</si>
  <si>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</si>
  <si>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</si>
  <si>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</si>
  <si>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</si>
  <si>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</si>
  <si>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</si>
  <si>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</si>
  <si>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</si>
  <si>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</si>
  <si>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</si>
  <si>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</si>
  <si>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</si>
  <si>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</si>
  <si>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</si>
  <si>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</si>
  <si>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</si>
  <si>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</si>
  <si>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</si>
  <si>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</si>
  <si>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</si>
  <si>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</si>
  <si>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</si>
  <si>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</si>
  <si>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</si>
  <si>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</si>
  <si>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</si>
  <si>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</si>
  <si>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</si>
  <si>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</si>
  <si>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</si>
  <si>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</si>
  <si>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</si>
  <si>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</si>
  <si>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</si>
  <si>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</si>
  <si>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</si>
  <si>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</si>
  <si>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</si>
  <si>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</si>
  <si>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</si>
  <si>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</si>
  <si>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</si>
  <si>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</si>
  <si>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</si>
  <si>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</si>
  <si>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</si>
  <si>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</si>
  <si>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</si>
  <si>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</si>
  <si>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</si>
  <si>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</si>
  <si>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</si>
  <si>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</si>
  <si>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</si>
  <si>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</si>
  <si>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</si>
  <si>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</si>
  <si>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</si>
  <si>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</si>
  <si>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</si>
  <si>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</si>
  <si>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</si>
  <si>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</si>
  <si>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</si>
  <si>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</si>
  <si>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</si>
  <si>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</si>
  <si>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</si>
  <si>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</si>
  <si>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</si>
  <si>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</si>
  <si>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</si>
  <si>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</si>
  <si>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</si>
  <si>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</si>
  <si>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</si>
  <si>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</si>
  <si>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</si>
  <si>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</si>
  <si>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</si>
  <si>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</si>
  <si>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</si>
  <si>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</si>
  <si>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</si>
  <si>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</si>
  <si>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</si>
  <si>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</si>
  <si>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</si>
  <si>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</si>
  <si>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</si>
  <si>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</si>
  <si>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</si>
  <si>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</si>
  <si>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</si>
  <si>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</si>
  <si>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</si>
  <si>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</si>
  <si>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</si>
  <si>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</si>
  <si>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</si>
  <si>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</si>
  <si>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</si>
  <si>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</si>
  <si>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</si>
  <si>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</si>
  <si>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</si>
  <si>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</si>
  <si>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</si>
  <si>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</si>
  <si>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</si>
  <si>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</si>
  <si>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</si>
  <si>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</si>
  <si>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</si>
  <si>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</si>
  <si>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</si>
  <si>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</si>
  <si>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</si>
  <si>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</si>
  <si>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</si>
  <si>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</si>
  <si>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</si>
  <si>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</si>
  <si>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</si>
  <si>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</si>
  <si>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</si>
  <si>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</si>
  <si>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</si>
  <si>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</si>
  <si>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</si>
  <si>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</si>
  <si>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</si>
  <si>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</si>
  <si>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</si>
  <si>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</si>
  <si>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</si>
  <si>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</si>
  <si>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</si>
  <si>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</si>
  <si>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</si>
  <si>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</si>
  <si>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</si>
  <si>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</si>
  <si>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</si>
  <si>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</si>
  <si>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</si>
  <si>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</si>
  <si>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</si>
  <si>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</si>
  <si>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</si>
  <si>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</si>
  <si>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</si>
  <si>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</si>
  <si>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</si>
  <si>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</si>
  <si>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</si>
  <si>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</si>
  <si>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</si>
  <si>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</si>
  <si>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</si>
  <si>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</si>
  <si>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</si>
  <si>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</si>
  <si>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</si>
  <si>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</si>
  <si>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</si>
  <si>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</si>
  <si>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</si>
  <si>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</si>
  <si>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</si>
  <si>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</si>
  <si>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</si>
  <si>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</si>
  <si>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</si>
  <si>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</si>
  <si>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</si>
  <si>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</si>
  <si>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</si>
  <si>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</si>
  <si>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</si>
  <si>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</si>
  <si>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</si>
  <si>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</si>
  <si>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</si>
  <si>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</si>
  <si>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</si>
  <si>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</si>
  <si>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</si>
  <si>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</si>
  <si>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</si>
  <si>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</si>
  <si>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</si>
  <si>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</si>
  <si>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</si>
  <si>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</si>
  <si>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</si>
  <si>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</si>
  <si>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</si>
  <si>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</si>
  <si>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</si>
  <si>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</si>
  <si>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</si>
  <si>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</si>
  <si>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</si>
  <si>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</si>
  <si>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</si>
  <si>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</si>
  <si>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</si>
  <si>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</si>
  <si>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</si>
  <si>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</si>
  <si>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</si>
  <si>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</si>
  <si>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</si>
  <si>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</si>
  <si>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</si>
  <si>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</si>
  <si>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</si>
  <si>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</si>
  <si>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</si>
  <si>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</si>
  <si>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</si>
  <si>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</si>
  <si>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</si>
  <si>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</si>
  <si>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</si>
  <si>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</si>
  <si>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</si>
  <si>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</si>
  <si>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</si>
  <si>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</si>
  <si>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</si>
  <si>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</si>
  <si>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</si>
  <si>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</si>
  <si>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</si>
  <si>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</si>
  <si>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</si>
  <si>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</si>
  <si>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</si>
  <si>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</si>
  <si>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</si>
  <si>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</si>
  <si>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</si>
  <si>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</si>
  <si>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</si>
  <si>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</si>
  <si>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</si>
  <si>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</si>
  <si>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</si>
  <si>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</si>
  <si>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</si>
  <si>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</si>
  <si>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</si>
  <si>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</si>
  <si>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</si>
  <si>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</si>
  <si>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</si>
  <si>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</si>
  <si>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</si>
  <si>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</si>
  <si>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</si>
  <si>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</si>
  <si>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</si>
  <si>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</si>
  <si>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</si>
  <si>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</si>
  <si>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</si>
  <si>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</si>
  <si>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</si>
  <si>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</si>
  <si>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</si>
  <si>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</si>
  <si>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</si>
  <si>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</si>
  <si>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</si>
  <si>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</si>
  <si>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</si>
  <si>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</si>
  <si>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</si>
  <si>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</si>
  <si>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</si>
  <si>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</si>
  <si>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</si>
  <si>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</si>
  <si>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</si>
  <si>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</si>
  <si>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</si>
  <si>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</si>
  <si>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</si>
  <si>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</si>
  <si>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</si>
  <si>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</si>
  <si>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</si>
  <si>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</si>
  <si>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</si>
  <si>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</si>
  <si>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</si>
  <si>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</si>
  <si>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</si>
  <si>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</si>
  <si>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</si>
  <si>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</si>
  <si>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</si>
  <si>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</si>
  <si>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</si>
  <si>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</si>
  <si>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</si>
  <si>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</si>
  <si>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</si>
  <si>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</si>
  <si>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</si>
  <si>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</si>
  <si>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</si>
  <si>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</si>
  <si>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</si>
  <si>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</si>
  <si>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</si>
  <si>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</si>
  <si>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</si>
  <si>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</si>
  <si>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</si>
  <si>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</si>
  <si>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</si>
  <si>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</si>
  <si>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</si>
  <si>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</si>
  <si>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</si>
  <si>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</si>
  <si>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</si>
  <si>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</si>
  <si>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</si>
  <si>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</si>
  <si>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</si>
  <si>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</si>
  <si>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</si>
  <si>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</si>
  <si>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</si>
  <si>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</si>
  <si>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</si>
  <si>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</si>
  <si>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</si>
  <si>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</si>
  <si>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</si>
  <si>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</si>
  <si>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</si>
  <si>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</si>
  <si>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</si>
  <si>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</si>
  <si>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</si>
  <si>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</si>
  <si>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</si>
  <si>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</si>
  <si>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</si>
  <si>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</si>
  <si>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</si>
  <si>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</si>
  <si>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</si>
  <si>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</si>
  <si>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</si>
  <si>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</si>
  <si>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</si>
  <si>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</si>
  <si>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</si>
  <si>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</si>
  <si>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</si>
  <si>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</si>
  <si>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</si>
  <si>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</si>
  <si>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</si>
  <si>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</si>
  <si>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</si>
  <si>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</si>
  <si>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</si>
  <si>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</si>
  <si>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</si>
  <si>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</si>
  <si>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</si>
  <si>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</si>
  <si>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</si>
  <si>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</si>
  <si>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</si>
  <si>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</si>
  <si>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</si>
  <si>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</si>
  <si>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</si>
  <si>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</si>
  <si>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</si>
  <si>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</si>
  <si>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</si>
  <si>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</si>
  <si>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</si>
  <si>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</si>
  <si>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</si>
  <si>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</si>
  <si>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</si>
  <si>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</si>
  <si>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</si>
  <si>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</si>
  <si>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</si>
  <si>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</si>
  <si>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</si>
  <si>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</si>
  <si>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</si>
  <si>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</si>
  <si>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</si>
  <si>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</si>
  <si>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</si>
  <si>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</si>
  <si>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</si>
  <si>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</si>
  <si>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</si>
  <si>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</si>
  <si>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</si>
  <si>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</si>
  <si>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</si>
  <si>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</si>
  <si>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</si>
  <si>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</si>
  <si>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</si>
  <si>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</si>
  <si>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</si>
  <si>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</si>
  <si>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</si>
  <si>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</si>
  <si>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</si>
  <si>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</si>
  <si>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</si>
  <si>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</si>
  <si>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</si>
  <si>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</si>
  <si>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</si>
  <si>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</si>
  <si>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</si>
  <si>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</si>
  <si>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</si>
  <si>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</si>
  <si>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</si>
  <si>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</si>
  <si>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</si>
  <si>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</si>
  <si>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</si>
  <si>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</si>
  <si>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</si>
  <si>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</si>
  <si>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</si>
  <si>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</si>
  <si>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</si>
  <si>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</si>
  <si>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</si>
  <si>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</si>
  <si>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</si>
  <si>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</si>
  <si>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</si>
  <si>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</si>
  <si>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</si>
  <si>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</si>
  <si>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</si>
  <si>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</si>
  <si>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</si>
  <si>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</si>
  <si>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</si>
  <si>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</si>
  <si>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</si>
  <si>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</si>
  <si>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</si>
  <si>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</si>
  <si>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</si>
  <si>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</si>
  <si>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</si>
  <si>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</si>
  <si>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</si>
  <si>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</si>
  <si>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</si>
  <si>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</si>
  <si>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</si>
  <si>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</si>
  <si>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</si>
  <si>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</si>
  <si>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</si>
  <si>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</si>
  <si>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</si>
  <si>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</si>
  <si>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</si>
  <si>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</si>
  <si>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</si>
  <si>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</si>
  <si>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</si>
  <si>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</si>
  <si>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</si>
  <si>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</si>
  <si>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</si>
  <si>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</si>
  <si>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</si>
  <si>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</si>
  <si>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</si>
  <si>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</si>
  <si>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</si>
  <si>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</si>
  <si>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</si>
  <si>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</si>
  <si>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</si>
  <si>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</si>
  <si>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</si>
  <si>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</si>
  <si>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</si>
  <si>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</si>
  <si>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</si>
  <si>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</si>
  <si>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</si>
  <si>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</si>
  <si>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</si>
  <si>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</si>
  <si>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</si>
  <si>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</si>
  <si>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</si>
  <si>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</si>
  <si>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</si>
  <si>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</si>
  <si>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</si>
  <si>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</si>
  <si>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</si>
  <si>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</si>
  <si>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</si>
  <si>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</si>
  <si>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</si>
  <si>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</si>
  <si>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</si>
  <si>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</si>
  <si>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</si>
  <si>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</si>
  <si>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</si>
  <si>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</si>
  <si>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</si>
  <si>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</si>
  <si>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</si>
  <si>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</si>
  <si>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</si>
  <si>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</si>
  <si>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</si>
  <si>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</si>
  <si>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</si>
  <si>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</si>
  <si>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</si>
  <si>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</si>
  <si>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</si>
  <si>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</si>
  <si>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</si>
  <si>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</si>
  <si>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</si>
  <si>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</si>
  <si>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</si>
  <si>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</si>
  <si>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</si>
  <si>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</si>
  <si>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</si>
  <si>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</si>
  <si>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</si>
  <si>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</si>
  <si>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</si>
  <si>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</si>
  <si>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</si>
  <si>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</si>
  <si>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</si>
  <si>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</si>
  <si>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</si>
  <si>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</si>
  <si>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</si>
  <si>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</si>
  <si>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</si>
  <si>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</si>
  <si>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</si>
  <si>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</si>
  <si>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</si>
  <si>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</si>
  <si>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</si>
  <si>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</si>
  <si>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</si>
  <si>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</si>
  <si>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</si>
  <si>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</si>
  <si>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</si>
  <si>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</si>
  <si>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</si>
  <si>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</si>
  <si>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</si>
  <si>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</si>
  <si>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</si>
  <si>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</si>
  <si>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</si>
  <si>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</si>
  <si>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</si>
  <si>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</si>
  <si>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</si>
  <si>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</si>
  <si>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</si>
  <si>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</si>
  <si>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</si>
  <si>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</si>
  <si>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</si>
  <si>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</si>
  <si>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</si>
  <si>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</si>
  <si>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</si>
  <si>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</si>
  <si>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</si>
  <si>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</si>
  <si>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</si>
  <si>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</si>
  <si>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</si>
  <si>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</si>
  <si>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</si>
  <si>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</si>
  <si>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</si>
  <si>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</si>
  <si>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</si>
  <si>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</si>
  <si>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</si>
  <si>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</si>
  <si>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</si>
  <si>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</si>
  <si>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</si>
  <si>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</si>
  <si>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</si>
  <si>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</si>
  <si>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</si>
  <si>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</si>
  <si>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</si>
  <si>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</si>
  <si>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</si>
  <si>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</si>
  <si>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</si>
  <si>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</si>
  <si>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</si>
  <si>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</si>
  <si>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</si>
  <si>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</si>
  <si>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</si>
  <si>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</si>
  <si>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</si>
  <si>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</si>
  <si>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</si>
  <si>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</si>
  <si>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</si>
  <si>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</si>
  <si>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</si>
  <si>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</si>
  <si>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</si>
  <si>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</si>
  <si>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</si>
  <si>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</si>
  <si>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</si>
  <si>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</si>
  <si>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</si>
  <si>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</si>
  <si>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</si>
  <si>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</si>
  <si>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</si>
  <si>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</si>
  <si>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</si>
  <si>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</si>
  <si>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</si>
  <si>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</si>
  <si>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</si>
  <si>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</si>
  <si>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</si>
  <si>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</si>
  <si>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</si>
  <si>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</si>
  <si>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</si>
  <si>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</si>
  <si>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</si>
  <si>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</si>
  <si>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</si>
  <si>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</si>
  <si>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</si>
  <si>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</si>
  <si>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</si>
  <si>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</si>
  <si>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</si>
  <si>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</si>
  <si>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</si>
  <si>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</si>
  <si>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</si>
  <si>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</si>
  <si>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</si>
  <si>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</si>
  <si>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</si>
  <si>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</si>
  <si>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</si>
  <si>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</si>
  <si>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</si>
  <si>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</si>
  <si>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</si>
  <si>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</si>
  <si>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</si>
  <si>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</si>
  <si>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</si>
  <si>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</si>
  <si>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</si>
  <si>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</si>
  <si>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</si>
  <si>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</si>
  <si>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</si>
  <si>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</si>
  <si>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</si>
  <si>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</si>
  <si>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</si>
  <si>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</si>
  <si>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</si>
  <si>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</si>
  <si>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</si>
  <si>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</si>
  <si>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</si>
  <si>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</si>
  <si>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</si>
  <si>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</si>
  <si>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</si>
  <si>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</si>
  <si>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</si>
  <si>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</si>
  <si>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</si>
  <si>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</si>
  <si>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</si>
  <si>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</si>
  <si>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</si>
  <si>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</si>
  <si>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</si>
  <si>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</si>
  <si>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</si>
  <si>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</si>
  <si>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</si>
  <si>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</si>
  <si>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</si>
  <si>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</si>
  <si>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</si>
  <si>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</si>
  <si>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</si>
  <si>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</si>
  <si>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</si>
  <si>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</si>
  <si>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</si>
  <si>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</si>
  <si>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</si>
  <si>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</si>
  <si>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</si>
  <si>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</si>
  <si>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</si>
  <si>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</si>
  <si>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</si>
  <si>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</si>
  <si>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</si>
  <si>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</si>
  <si>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</si>
  <si>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</si>
  <si>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</si>
  <si>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</si>
  <si>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</si>
  <si>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</si>
  <si>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</si>
  <si>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</si>
  <si>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</si>
  <si>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</si>
  <si>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</si>
  <si>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</si>
  <si>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</si>
  <si>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</si>
  <si>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</si>
  <si>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</si>
  <si>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</si>
  <si>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</si>
  <si>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</si>
  <si>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</si>
  <si>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</si>
  <si>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</si>
  <si>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</si>
  <si>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</si>
  <si>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</si>
  <si>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</si>
  <si>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</si>
  <si>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</si>
  <si>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</si>
  <si>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</si>
  <si>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</si>
  <si>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</si>
  <si>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</si>
  <si>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</si>
  <si>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</si>
  <si>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</si>
  <si>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</si>
  <si>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</si>
  <si>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</si>
  <si>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</si>
  <si>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</si>
  <si>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</si>
  <si>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</si>
  <si>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</si>
  <si>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</si>
  <si>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</si>
  <si>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</si>
  <si>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</si>
  <si>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</si>
  <si>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</si>
  <si>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</si>
  <si>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</si>
  <si>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</si>
  <si>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</si>
  <si>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</si>
  <si>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</si>
  <si>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</si>
  <si>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</si>
  <si>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</si>
  <si>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</si>
  <si>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</si>
  <si>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</si>
  <si>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</si>
  <si>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</si>
  <si>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</si>
  <si>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</si>
  <si>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</si>
  <si>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</si>
  <si>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</si>
  <si>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</si>
  <si>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</si>
  <si>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</si>
  <si>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</si>
  <si>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</si>
  <si>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</si>
  <si>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</si>
  <si>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</si>
  <si>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</si>
  <si>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</si>
  <si>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</si>
  <si>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</si>
  <si>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</si>
  <si>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</si>
  <si>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</si>
  <si>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</si>
  <si>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</si>
  <si>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</si>
  <si>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</si>
  <si>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</si>
  <si>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</si>
  <si>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</si>
  <si>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</si>
  <si>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</si>
  <si>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</si>
  <si>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</si>
  <si>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</si>
  <si>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</si>
  <si>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</si>
  <si>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</si>
  <si>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</si>
  <si>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</si>
  <si>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</si>
  <si>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</si>
  <si>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</si>
  <si>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</si>
  <si>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</si>
  <si>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</si>
  <si>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</si>
  <si>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</si>
  <si>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</si>
  <si>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</si>
  <si>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</si>
  <si>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</si>
  <si>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</si>
  <si>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</si>
  <si>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</si>
  <si>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</si>
  <si>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</si>
  <si>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</si>
  <si>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</si>
  <si>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</si>
  <si>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</si>
  <si>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</si>
  <si>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</si>
  <si>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</si>
  <si>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</si>
  <si>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</si>
  <si>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</si>
  <si>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</si>
  <si>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</si>
  <si>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</si>
  <si>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</si>
  <si>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</si>
  <si>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</si>
  <si>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</si>
  <si>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</si>
  <si>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</si>
  <si>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</si>
  <si>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</si>
  <si>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</si>
  <si>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</si>
  <si>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</si>
  <si>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</si>
  <si>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</si>
  <si>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</si>
  <si>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</si>
  <si>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</si>
  <si>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</si>
  <si>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</si>
  <si>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</si>
  <si>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</si>
  <si>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</si>
  <si>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</si>
  <si>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</si>
  <si>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</si>
  <si>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</si>
  <si>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</si>
  <si>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</si>
  <si>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</si>
  <si>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</si>
  <si>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</si>
  <si>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</si>
  <si>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</si>
  <si>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</si>
  <si>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</si>
  <si>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</si>
  <si>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</si>
  <si>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</si>
  <si>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</si>
  <si>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</si>
  <si>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</si>
  <si>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</si>
  <si>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</si>
  <si>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</si>
  <si>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</si>
  <si>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</si>
  <si>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</si>
  <si>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</si>
  <si>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</si>
  <si>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</si>
  <si>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</si>
  <si>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</si>
  <si>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</si>
  <si>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</si>
  <si>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</si>
  <si>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</si>
  <si>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</si>
  <si>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</si>
  <si>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</si>
  <si>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</si>
  <si>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</si>
  <si>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</si>
  <si>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</si>
  <si>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</si>
  <si>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</si>
  <si>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</si>
  <si>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</si>
  <si>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</si>
  <si>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</si>
  <si>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</si>
  <si>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</si>
  <si>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</si>
  <si>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</si>
  <si>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</si>
  <si>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</si>
  <si>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</si>
  <si>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</si>
  <si>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</si>
  <si>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</si>
  <si>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</si>
  <si>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</si>
  <si>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</si>
  <si>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</si>
  <si>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</si>
  <si>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</si>
  <si>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</si>
  <si>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</si>
  <si>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</si>
  <si>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</si>
  <si>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</si>
  <si>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</si>
  <si>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</si>
  <si>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</si>
  <si>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</si>
  <si>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</si>
  <si>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</si>
  <si>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</si>
  <si>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</si>
  <si>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</si>
  <si>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</si>
  <si>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</si>
  <si>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</si>
  <si>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</si>
  <si>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</si>
  <si>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</si>
  <si>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</si>
  <si>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</si>
  <si>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</si>
  <si>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</si>
  <si>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</si>
  <si>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</si>
  <si>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</si>
  <si>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</si>
  <si>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</si>
  <si>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</si>
  <si>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</si>
  <si>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</si>
  <si>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</si>
  <si>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</si>
  <si>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</si>
  <si>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</si>
  <si>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</si>
  <si>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</si>
  <si>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</si>
  <si>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</si>
  <si>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</si>
  <si>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</si>
  <si>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</si>
  <si>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</si>
  <si>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</si>
  <si>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</si>
  <si>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</si>
  <si>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</si>
  <si>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</si>
  <si>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</si>
  <si>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</si>
  <si>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</si>
  <si>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</si>
  <si>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</si>
  <si>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</si>
  <si>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</si>
  <si>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</si>
  <si>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</si>
  <si>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</si>
  <si>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</si>
  <si>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</si>
  <si>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</si>
  <si>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</si>
  <si>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</si>
  <si>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</si>
  <si>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</si>
  <si>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</si>
  <si>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</si>
  <si>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</si>
  <si>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</si>
  <si>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</si>
  <si>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</si>
  <si>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</si>
  <si>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</si>
  <si>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</si>
  <si>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</si>
  <si>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</si>
  <si>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</si>
  <si>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</si>
  <si>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</si>
  <si>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</si>
  <si>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</si>
  <si>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</si>
  <si>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</si>
  <si>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</si>
  <si>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</si>
  <si>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</si>
  <si>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</si>
  <si>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</si>
  <si>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</si>
  <si>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</si>
  <si>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</si>
  <si>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</si>
  <si>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</si>
  <si>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</si>
  <si>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</si>
  <si>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</si>
  <si>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</si>
  <si>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</si>
  <si>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</si>
  <si>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</si>
  <si>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</si>
  <si>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</si>
  <si>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</si>
  <si>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</si>
  <si>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</si>
  <si>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</si>
  <si>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</si>
  <si>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</si>
  <si>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</si>
  <si>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</si>
  <si>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</si>
  <si>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</si>
  <si>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</si>
  <si>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</si>
  <si>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</si>
  <si>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</si>
  <si>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</si>
  <si>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</si>
  <si>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</si>
  <si>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</si>
  <si>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</si>
  <si>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</si>
  <si>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</si>
  <si>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</si>
  <si>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</si>
  <si>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</si>
  <si>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</si>
  <si>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</si>
  <si>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</si>
  <si>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</si>
  <si>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</si>
  <si>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</si>
  <si>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</si>
  <si>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</si>
  <si>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</si>
  <si>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</si>
  <si>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</si>
  <si>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</si>
  <si>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</si>
  <si>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</si>
  <si>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</si>
  <si>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</si>
  <si>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</si>
  <si>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</si>
  <si>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</si>
  <si>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</si>
  <si>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</si>
  <si>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</si>
  <si>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</si>
  <si>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</si>
  <si>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</si>
  <si>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</si>
  <si>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</si>
  <si>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</si>
  <si>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</si>
  <si>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</si>
  <si>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</si>
  <si>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</si>
  <si>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</si>
  <si>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</si>
  <si>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</si>
  <si>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</si>
  <si>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</si>
  <si>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</si>
  <si>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</si>
  <si>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</si>
  <si>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</si>
  <si>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</si>
  <si>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</si>
  <si>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</si>
  <si>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</si>
  <si>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</si>
  <si>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</si>
  <si>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</si>
  <si>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</si>
  <si>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</si>
  <si>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</si>
  <si>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</si>
  <si>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</si>
  <si>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</si>
  <si>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</si>
  <si>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</si>
  <si>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</si>
  <si>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</si>
  <si>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</si>
  <si>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</si>
  <si>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</si>
  <si>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</si>
  <si>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</si>
  <si>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</si>
  <si>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</si>
  <si>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</si>
  <si>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</si>
  <si>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</si>
  <si>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</si>
  <si>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</si>
  <si>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</si>
  <si>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</si>
  <si>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</si>
  <si>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</si>
  <si>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</si>
  <si>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</si>
  <si>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</si>
  <si>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</si>
  <si>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</si>
  <si>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</si>
  <si>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</si>
  <si>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</si>
  <si>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</si>
  <si>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</si>
  <si>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</si>
  <si>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</si>
  <si>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</si>
  <si>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</si>
  <si>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</si>
  <si>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</si>
  <si>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</si>
  <si>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</si>
  <si>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</si>
  <si>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</si>
  <si>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</si>
  <si>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</si>
  <si>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</si>
  <si>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</si>
  <si>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</si>
  <si>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</si>
  <si>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</si>
  <si>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</si>
  <si>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</si>
  <si>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</si>
  <si>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</si>
  <si>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</si>
  <si>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</si>
  <si>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</si>
  <si>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</si>
  <si>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</si>
  <si>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</si>
  <si>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</si>
  <si>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</si>
  <si>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</si>
  <si>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</si>
  <si>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</si>
  <si>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</si>
  <si>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</si>
  <si>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</si>
  <si>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</si>
  <si>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</si>
  <si>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</si>
  <si>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</si>
  <si>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</si>
  <si>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</si>
  <si>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</si>
  <si>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</si>
  <si>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</si>
  <si>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</si>
  <si>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</si>
  <si>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</si>
  <si>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</si>
  <si>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</si>
  <si>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</si>
  <si>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</si>
  <si>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</si>
  <si>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</si>
  <si>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</si>
  <si>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</si>
  <si>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</si>
  <si>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</si>
  <si>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</si>
  <si>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</si>
  <si>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</si>
  <si>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</si>
  <si>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</si>
  <si>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</si>
  <si>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</si>
  <si>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</si>
  <si>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</si>
  <si>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</si>
  <si>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</si>
  <si>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</si>
  <si>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</si>
  <si>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</si>
  <si>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</si>
  <si>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</si>
  <si>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</si>
  <si>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</si>
  <si>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</si>
  <si>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</si>
  <si>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</si>
  <si>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</si>
  <si>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</si>
  <si>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</si>
  <si>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</si>
  <si>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</si>
  <si>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</si>
  <si>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</si>
  <si>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</si>
  <si>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</si>
  <si>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</si>
  <si>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</si>
  <si>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</si>
  <si>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</si>
  <si>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</si>
  <si>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</si>
  <si>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</si>
  <si>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</si>
  <si>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</si>
  <si>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</si>
  <si>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</si>
  <si>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</si>
  <si>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</si>
  <si>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</si>
  <si>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</si>
  <si>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</si>
  <si>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</si>
  <si>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</si>
  <si>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</si>
  <si>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</si>
  <si>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</si>
  <si>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</si>
  <si>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</si>
  <si>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</si>
  <si>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</si>
  <si>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</si>
  <si>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</si>
  <si>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</si>
  <si>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</si>
  <si>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</si>
  <si>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</si>
  <si>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</si>
  <si>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</si>
  <si>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</si>
  <si>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</si>
  <si>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</si>
  <si>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</si>
  <si>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</si>
  <si>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</si>
  <si>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</si>
  <si>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</si>
  <si>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</si>
  <si>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</si>
  <si>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</si>
  <si>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</si>
  <si>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</si>
  <si>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</si>
  <si>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</si>
  <si>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</si>
  <si>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</si>
  <si>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</si>
  <si>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</si>
  <si>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</si>
  <si>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</si>
  <si>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</si>
  <si>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</si>
  <si>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</si>
  <si>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</si>
  <si>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</si>
  <si>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</si>
  <si>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</si>
  <si>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</si>
  <si>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</si>
  <si>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</si>
  <si>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</si>
  <si>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</si>
  <si>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</si>
  <si>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</si>
  <si>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</si>
  <si>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</si>
  <si>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</si>
  <si>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</si>
  <si>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</si>
  <si>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</si>
  <si>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</si>
  <si>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</si>
  <si>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</si>
  <si>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</si>
  <si>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</si>
  <si>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</si>
  <si>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</si>
  <si>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</si>
  <si>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</si>
  <si>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</si>
  <si>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</si>
  <si>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</si>
  <si>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</si>
  <si>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</si>
  <si>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</si>
  <si>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</si>
  <si>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</si>
  <si>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</si>
  <si>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</si>
  <si>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</si>
  <si>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</si>
  <si>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</si>
  <si>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</si>
  <si>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</si>
  <si>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</si>
  <si>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</si>
  <si>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</si>
  <si>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</si>
  <si>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</si>
  <si>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</si>
  <si>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</si>
  <si>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</si>
  <si>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</si>
  <si>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</si>
  <si>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</si>
  <si>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</si>
  <si>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</si>
  <si>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</si>
  <si>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</si>
  <si>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</si>
  <si>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</si>
  <si>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</si>
  <si>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</si>
  <si>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</si>
  <si>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</si>
  <si>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</si>
  <si>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</si>
  <si>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</si>
  <si>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</si>
  <si>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</si>
  <si>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</si>
  <si>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</si>
  <si>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</si>
  <si>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</si>
  <si>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</si>
  <si>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</si>
  <si>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</si>
  <si>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</si>
  <si>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</si>
  <si>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</si>
  <si>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</si>
  <si>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</si>
  <si>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</si>
  <si>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</si>
  <si>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</si>
  <si>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</si>
  <si>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</si>
  <si>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</si>
  <si>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</si>
  <si>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</si>
  <si>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</si>
  <si>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</si>
  <si>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</si>
  <si>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</si>
  <si>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</si>
  <si>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</si>
  <si>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</si>
  <si>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</si>
  <si>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</si>
  <si>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</si>
  <si>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</si>
  <si>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</si>
  <si>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</si>
  <si>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</si>
  <si>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</si>
  <si>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</si>
  <si>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</si>
  <si>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</si>
  <si>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</si>
  <si>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</si>
  <si>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</si>
  <si>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</si>
  <si>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</si>
  <si>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</si>
  <si>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</si>
  <si>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</si>
  <si>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</si>
  <si>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</si>
  <si>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</si>
  <si>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</si>
  <si>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</si>
  <si>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</si>
  <si>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</si>
  <si>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</si>
  <si>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</si>
  <si>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</si>
  <si>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</si>
  <si>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</si>
  <si>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</si>
  <si>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</si>
  <si>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</si>
  <si>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</si>
  <si>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</si>
  <si>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</si>
  <si>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</si>
  <si>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</si>
  <si>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</si>
  <si>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</si>
  <si>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</si>
  <si>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</si>
  <si>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</si>
  <si>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</si>
  <si>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</si>
  <si>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</si>
  <si>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</si>
  <si>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</si>
  <si>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</si>
  <si>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</si>
  <si>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</si>
  <si>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</si>
  <si>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</si>
  <si>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</si>
  <si>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</si>
  <si>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</si>
  <si>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</si>
  <si>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</si>
  <si>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</si>
  <si>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</si>
  <si>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</si>
  <si>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</si>
  <si>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</si>
  <si>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</si>
  <si>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</si>
  <si>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</si>
  <si>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</si>
  <si>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</si>
  <si>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</si>
  <si>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</si>
  <si>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</si>
  <si>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</si>
  <si>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</si>
  <si>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</si>
  <si>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</si>
  <si>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</si>
  <si>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</si>
  <si>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</si>
  <si>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</si>
  <si>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</si>
  <si>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</si>
  <si>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</si>
  <si>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</si>
  <si>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</si>
  <si>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</si>
  <si>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</si>
  <si>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</si>
  <si>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</si>
  <si>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</si>
  <si>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</si>
  <si>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</si>
  <si>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</si>
  <si>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</si>
  <si>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</si>
  <si>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</si>
  <si>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</si>
  <si>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</si>
  <si>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</si>
  <si>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</si>
  <si>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</si>
  <si>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</si>
  <si>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</si>
  <si>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</si>
  <si>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</si>
  <si>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</si>
  <si>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</si>
  <si>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</si>
  <si>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</si>
  <si>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</si>
  <si>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</si>
  <si>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</si>
  <si>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</si>
  <si>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</si>
  <si>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</si>
  <si>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</si>
  <si>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</si>
  <si>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</si>
  <si>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</si>
  <si>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</si>
  <si>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</si>
  <si>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</si>
  <si>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</si>
  <si>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</si>
  <si>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</si>
  <si>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</si>
  <si>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</si>
  <si>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</si>
  <si>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</si>
  <si>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</si>
  <si>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</si>
  <si>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</si>
  <si>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</si>
  <si>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</si>
  <si>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</si>
  <si>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</si>
  <si>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</si>
  <si>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</si>
  <si>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</si>
  <si>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</si>
  <si>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</si>
  <si>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</si>
  <si>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</si>
  <si>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</si>
  <si>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</si>
  <si>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</si>
  <si>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</si>
  <si>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</si>
  <si>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</si>
  <si>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</si>
  <si>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</si>
  <si>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</si>
  <si>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</si>
  <si>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</si>
  <si>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</si>
  <si>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</si>
  <si>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</si>
  <si>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</si>
  <si>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</si>
  <si>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</si>
  <si>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</si>
  <si>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</si>
  <si>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</si>
  <si>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</si>
  <si>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</si>
  <si>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</si>
  <si>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</si>
  <si>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</si>
  <si>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</si>
  <si>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</si>
  <si>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</si>
  <si>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</si>
  <si>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</si>
  <si>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</si>
  <si>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</si>
  <si>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</si>
  <si>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</si>
  <si>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</si>
  <si>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</si>
  <si>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</si>
  <si>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</si>
  <si>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</si>
  <si>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</si>
  <si>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</si>
  <si>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</si>
  <si>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</si>
  <si>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</si>
  <si>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</si>
  <si>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</si>
  <si>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</si>
  <si>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</si>
  <si>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</si>
  <si>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</si>
  <si>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</si>
  <si>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</si>
  <si>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</si>
  <si>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</si>
  <si>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</si>
  <si>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</si>
  <si>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</si>
  <si>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</si>
  <si>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</si>
  <si>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</si>
  <si>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</si>
  <si>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</si>
  <si>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</si>
  <si>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</si>
  <si>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</si>
  <si>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</si>
  <si>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</si>
  <si>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</si>
  <si>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</si>
  <si>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</si>
  <si>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</si>
  <si>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</si>
  <si>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</si>
  <si>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</si>
  <si>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</si>
  <si>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</si>
  <si>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</si>
  <si>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</si>
  <si>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</si>
  <si>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</si>
  <si>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</si>
  <si>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</si>
  <si>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</si>
  <si>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</si>
  <si>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</si>
  <si>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</si>
  <si>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</si>
  <si>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</si>
  <si>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</si>
  <si>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</si>
  <si>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</si>
  <si>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</si>
  <si>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</si>
  <si>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</si>
  <si>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</si>
  <si>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</si>
  <si>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</si>
  <si>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</si>
  <si>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</si>
  <si>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</si>
  <si>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</si>
  <si>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</si>
  <si>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</si>
  <si>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</si>
  <si>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</si>
  <si>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</si>
  <si>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</si>
  <si>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</si>
  <si>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</si>
  <si>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</si>
  <si>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</si>
  <si>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</si>
  <si>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</si>
  <si>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</si>
  <si>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</si>
  <si>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</si>
  <si>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</si>
  <si>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</si>
  <si>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</si>
  <si>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</si>
  <si>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</si>
  <si>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</si>
  <si>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</si>
  <si>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</si>
  <si>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</si>
  <si>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</si>
  <si>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</si>
  <si>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</si>
  <si>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</si>
  <si>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</si>
  <si>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</si>
  <si>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</si>
  <si>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</si>
  <si>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</si>
  <si>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</si>
  <si>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</si>
  <si>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</si>
  <si>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</si>
  <si>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</si>
  <si>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</si>
  <si>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</si>
  <si>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</si>
  <si>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</si>
  <si>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</si>
  <si>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</si>
  <si>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</si>
  <si>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</si>
  <si>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</si>
  <si>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</si>
  <si>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</si>
  <si>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</si>
  <si>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</si>
  <si>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</si>
  <si>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</si>
  <si>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</si>
  <si>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</si>
  <si>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</si>
  <si>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</si>
  <si>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</si>
  <si>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</si>
  <si>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</si>
  <si>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</si>
  <si>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</si>
  <si>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</si>
  <si>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</si>
  <si>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</si>
  <si>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</si>
  <si>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</si>
  <si>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</si>
  <si>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</si>
  <si>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</si>
  <si>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</si>
  <si>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</si>
  <si>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</si>
  <si>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</si>
  <si>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</si>
  <si>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</si>
  <si>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</si>
  <si>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</si>
  <si>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</si>
  <si>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</si>
  <si>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</si>
  <si>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</si>
  <si>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</si>
  <si>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</si>
  <si>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</si>
  <si>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</si>
  <si>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</si>
  <si>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</si>
  <si>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</si>
  <si>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</si>
  <si>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</si>
  <si>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</si>
  <si>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</si>
  <si>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</si>
  <si>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</si>
  <si>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</si>
  <si>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</si>
  <si>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</si>
  <si>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</si>
  <si>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</si>
  <si>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</si>
  <si>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</si>
  <si>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</si>
  <si>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</si>
  <si>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</si>
  <si>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</si>
  <si>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</si>
  <si>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</si>
  <si>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</si>
  <si>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</si>
  <si>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</si>
  <si>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</si>
  <si>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</si>
  <si>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</si>
  <si>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</si>
  <si>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</si>
  <si>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</si>
  <si>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</si>
  <si>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</si>
  <si>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</si>
  <si>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</si>
  <si>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</si>
  <si>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</si>
  <si>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</si>
  <si>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</si>
  <si>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</si>
  <si>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</si>
  <si>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</si>
  <si>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</si>
  <si>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</si>
  <si>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</si>
  <si>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</si>
  <si>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</si>
  <si>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</si>
  <si>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</si>
  <si>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</si>
  <si>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</si>
  <si>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</si>
  <si>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</si>
  <si>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</si>
  <si>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</si>
  <si>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</si>
  <si>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</si>
  <si>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</si>
  <si>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</si>
  <si>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</si>
  <si>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</si>
  <si>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</si>
  <si>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</si>
  <si>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</si>
  <si>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</si>
  <si>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</si>
  <si>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</si>
  <si>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</si>
  <si>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</si>
  <si>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</si>
  <si>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</si>
  <si>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</si>
  <si>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</si>
  <si>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</si>
  <si>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</si>
  <si>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</si>
  <si>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</si>
  <si>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</si>
  <si>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</si>
  <si>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</si>
  <si>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</si>
  <si>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</si>
  <si>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</si>
  <si>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</si>
  <si>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</si>
  <si>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</si>
  <si>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</si>
  <si>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</si>
  <si>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</si>
  <si>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</si>
  <si>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</si>
  <si>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</si>
  <si>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</si>
  <si>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</si>
  <si>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</si>
  <si>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</si>
  <si>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</si>
  <si>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</si>
  <si>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</si>
  <si>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</si>
  <si>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</si>
  <si>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</si>
  <si>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</si>
  <si>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</si>
  <si>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</si>
  <si>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</si>
  <si>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</si>
  <si>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</si>
  <si>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</si>
  <si>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</si>
  <si>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</si>
  <si>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</si>
  <si>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</si>
  <si>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</si>
  <si>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</si>
  <si>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</si>
  <si>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</si>
  <si>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</si>
  <si>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</si>
  <si>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</si>
  <si>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</si>
  <si>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</si>
  <si>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</si>
  <si>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</si>
  <si>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</si>
  <si>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</si>
  <si>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</si>
  <si>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</si>
  <si>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</si>
  <si>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</si>
  <si>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</si>
  <si>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</si>
  <si>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</si>
  <si>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</si>
  <si>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</si>
  <si>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</si>
  <si>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</si>
  <si>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</si>
  <si>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</si>
  <si>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</si>
  <si>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</si>
  <si>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</si>
  <si>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</si>
  <si>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</si>
  <si>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</si>
  <si>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</si>
  <si>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</si>
  <si>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</si>
  <si>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</si>
  <si>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</si>
  <si>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</si>
  <si>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</si>
  <si>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</si>
  <si>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</si>
  <si>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</si>
  <si>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</si>
  <si>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</si>
  <si>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</si>
  <si>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</si>
  <si>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</si>
  <si>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</si>
  <si>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</si>
  <si>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</si>
  <si>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</si>
  <si>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</si>
  <si>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</si>
  <si>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</si>
  <si>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</si>
  <si>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</si>
  <si>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</si>
  <si>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</si>
  <si>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</si>
  <si>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</si>
  <si>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</si>
  <si>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</si>
  <si>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</si>
  <si>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</si>
  <si>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</si>
  <si>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</si>
  <si>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</si>
  <si>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</si>
  <si>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</si>
  <si>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</si>
  <si>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</si>
  <si>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</si>
  <si>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</si>
  <si>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</si>
  <si>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</si>
  <si>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</si>
  <si>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</si>
  <si>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</si>
  <si>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</si>
  <si>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</si>
  <si>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</si>
  <si>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</si>
  <si>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</si>
  <si>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</si>
  <si>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</si>
  <si>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</si>
  <si>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</si>
  <si>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</si>
  <si>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</si>
  <si>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</si>
  <si>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</si>
  <si>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</si>
  <si>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</si>
  <si>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</si>
  <si>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</si>
  <si>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</si>
  <si>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</si>
  <si>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</si>
  <si>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</si>
  <si>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</si>
  <si>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</si>
  <si>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</si>
  <si>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</si>
  <si>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</si>
  <si>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</si>
  <si>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</si>
  <si>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</si>
  <si>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</si>
  <si>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</si>
  <si>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</si>
  <si>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</si>
  <si>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</si>
  <si>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</si>
  <si>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</si>
  <si>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</si>
  <si>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</si>
  <si>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</si>
  <si>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</si>
  <si>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</si>
  <si>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</si>
  <si>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</si>
  <si>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</si>
  <si>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</si>
  <si>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</si>
  <si>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</si>
  <si>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</si>
  <si>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</si>
  <si>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</si>
  <si>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</si>
  <si>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</si>
  <si>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</si>
  <si>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</si>
  <si>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</si>
  <si>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</si>
  <si>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</si>
  <si>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</si>
  <si>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</si>
  <si>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</si>
  <si>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</si>
  <si>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</si>
  <si>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</si>
  <si>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</si>
  <si>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</si>
  <si>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</si>
  <si>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</si>
  <si>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</si>
  <si>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</si>
  <si>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</si>
  <si>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</si>
  <si>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</si>
  <si>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</si>
  <si>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</si>
  <si>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</si>
  <si>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</si>
  <si>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</si>
  <si>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</si>
  <si>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</si>
  <si>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</si>
  <si>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</si>
  <si>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</si>
  <si>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</si>
  <si>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</si>
  <si>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</si>
  <si>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</si>
  <si>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</si>
  <si>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</si>
  <si>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</si>
  <si>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</si>
  <si>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</si>
  <si>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</si>
  <si>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</si>
  <si>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</si>
  <si>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</si>
  <si>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</si>
  <si>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</si>
  <si>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</si>
  <si>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</si>
  <si>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</si>
  <si>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</si>
  <si>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</si>
  <si>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</si>
  <si>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</si>
  <si>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</si>
  <si>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</si>
  <si>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</si>
  <si>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</si>
  <si>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</si>
  <si>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</si>
  <si>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</si>
  <si>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</si>
  <si>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</si>
  <si>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</si>
  <si>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</si>
  <si>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</si>
  <si>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</si>
  <si>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</si>
  <si>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</si>
  <si>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</si>
  <si>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</si>
  <si>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</si>
  <si>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</si>
  <si>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</si>
  <si>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</si>
  <si>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</si>
  <si>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</si>
  <si>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</si>
  <si>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</si>
  <si>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</si>
  <si>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</si>
  <si>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</si>
  <si>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</si>
  <si>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</si>
  <si>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</si>
  <si>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</si>
  <si>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</si>
  <si>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</si>
  <si>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</si>
  <si>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</si>
  <si>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</si>
  <si>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</si>
  <si>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</si>
  <si>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</si>
  <si>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</si>
  <si>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</si>
  <si>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</si>
  <si>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</si>
  <si>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</si>
  <si>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</si>
  <si>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</si>
  <si>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</si>
  <si>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</si>
  <si>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</si>
  <si>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</si>
  <si>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</si>
  <si>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</si>
  <si>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</si>
  <si>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</si>
  <si>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</si>
  <si>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</si>
  <si>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</si>
  <si>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</si>
  <si>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</si>
  <si>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</si>
  <si>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</si>
  <si>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</si>
  <si>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</si>
  <si>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</si>
  <si>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</si>
  <si>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</si>
  <si>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</si>
  <si>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</si>
  <si>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</si>
  <si>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</si>
  <si>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</si>
  <si>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</si>
  <si>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</si>
  <si>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</si>
  <si>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</si>
  <si>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</si>
  <si>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</si>
  <si>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</si>
  <si>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</si>
  <si>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</si>
  <si>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</si>
  <si>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</si>
  <si>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</si>
  <si>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</si>
  <si>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</si>
  <si>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</si>
  <si>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</si>
  <si>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</si>
  <si>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</si>
  <si>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</si>
  <si>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</si>
  <si>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</si>
  <si>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</si>
  <si>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</si>
  <si>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</si>
  <si>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</si>
  <si>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</si>
  <si>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</si>
  <si>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</si>
  <si>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</si>
  <si>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</si>
  <si>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</si>
  <si>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</si>
  <si>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</si>
  <si>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</si>
  <si>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</si>
  <si>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</si>
  <si>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</si>
  <si>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</si>
  <si>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</si>
  <si>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</si>
  <si>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</si>
  <si>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</si>
  <si>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</si>
  <si>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</si>
  <si>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</si>
  <si>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</si>
  <si>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</si>
  <si>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</si>
  <si>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</si>
  <si>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</si>
  <si>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</si>
  <si>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</si>
  <si>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</si>
  <si>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</si>
  <si>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</si>
  <si>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</si>
  <si>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</si>
  <si>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</si>
  <si>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</si>
  <si>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</si>
  <si>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</si>
  <si>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</si>
  <si>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</si>
  <si>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</si>
  <si>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</si>
  <si>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</si>
  <si>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</si>
  <si>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</si>
  <si>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</si>
  <si>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</si>
  <si>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</si>
  <si>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</si>
  <si>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</si>
  <si>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</si>
  <si>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</si>
  <si>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</si>
  <si>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</si>
  <si>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</si>
  <si>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</si>
  <si>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</si>
  <si>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</si>
  <si>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</si>
  <si>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</si>
  <si>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</si>
  <si>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</si>
  <si>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</si>
  <si>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</si>
  <si>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</si>
  <si>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</si>
  <si>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</si>
  <si>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</si>
  <si>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</si>
  <si>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</si>
  <si>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</si>
  <si>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</si>
  <si>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</si>
  <si>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</si>
  <si>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</si>
  <si>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</si>
  <si>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</si>
  <si>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</si>
  <si>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</si>
  <si>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</si>
  <si>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</si>
  <si>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</si>
  <si>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</si>
  <si>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</si>
  <si>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</si>
  <si>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</si>
  <si>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</si>
  <si>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</si>
  <si>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</si>
  <si>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</si>
  <si>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</si>
  <si>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</si>
  <si>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</si>
  <si>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</si>
  <si>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</si>
  <si>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</si>
  <si>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</si>
  <si>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</si>
  <si>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</si>
  <si>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</si>
  <si>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</si>
  <si>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</si>
  <si>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</si>
  <si>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</si>
  <si>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</si>
  <si>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</si>
  <si>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</si>
  <si>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</si>
  <si>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</si>
  <si>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</si>
  <si>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</si>
  <si>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</si>
  <si>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</si>
  <si>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</si>
  <si>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</si>
  <si>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</si>
  <si>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</si>
  <si>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</si>
  <si>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</si>
  <si>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</si>
  <si>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</si>
  <si>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</si>
  <si>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</si>
  <si>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</si>
  <si>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</si>
  <si>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</si>
  <si>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</si>
  <si>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</si>
  <si>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</si>
  <si>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</si>
  <si>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</si>
  <si>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</si>
  <si>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</si>
  <si>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</si>
  <si>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</si>
  <si>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</si>
  <si>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</si>
  <si>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</si>
  <si>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</si>
  <si>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</si>
  <si>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</si>
  <si>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</si>
  <si>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</si>
  <si>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</si>
  <si>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</si>
  <si>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</si>
  <si>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</si>
  <si>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</si>
  <si>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</si>
  <si>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</si>
  <si>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</si>
  <si>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</si>
  <si>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</si>
  <si>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</si>
  <si>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</si>
  <si>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</si>
  <si>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</si>
  <si>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</si>
  <si>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</si>
  <si>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</si>
  <si>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</si>
  <si>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</si>
  <si>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</si>
  <si>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</si>
  <si>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</si>
  <si>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</si>
  <si>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</si>
  <si>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</si>
  <si>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</si>
  <si>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</si>
  <si>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</si>
  <si>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</si>
  <si>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</si>
  <si>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</si>
  <si>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</si>
  <si>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</si>
  <si>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</si>
  <si>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</si>
  <si>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</si>
  <si>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</si>
  <si>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</si>
  <si>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</si>
  <si>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</si>
  <si>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</si>
  <si>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</si>
  <si>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</si>
  <si>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</si>
  <si>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</si>
  <si>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</si>
  <si>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</si>
  <si>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</si>
  <si>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</si>
  <si>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</si>
  <si>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</si>
  <si>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</si>
  <si>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</si>
  <si>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</si>
  <si>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</si>
  <si>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</si>
  <si>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</si>
  <si>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</si>
  <si>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</si>
  <si>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</si>
  <si>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</si>
  <si>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</si>
  <si>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</si>
  <si>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</si>
  <si>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</si>
  <si>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</si>
  <si>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</si>
  <si>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</si>
  <si>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</si>
  <si>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</si>
  <si>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</si>
  <si>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</si>
  <si>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</si>
  <si>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</si>
  <si>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</si>
  <si>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</si>
  <si>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</si>
  <si>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</si>
  <si>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</si>
  <si>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</si>
  <si>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</si>
  <si>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</si>
  <si>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</si>
  <si>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</si>
  <si>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</si>
  <si>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</si>
  <si>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</si>
  <si>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</si>
  <si>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</si>
  <si>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</si>
  <si>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</si>
  <si>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</si>
  <si>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</si>
  <si>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</si>
  <si>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</si>
  <si>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</si>
  <si>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</si>
  <si>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</si>
  <si>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</si>
  <si>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</si>
  <si>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</si>
  <si>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</si>
  <si>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</si>
  <si>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</si>
  <si>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</si>
  <si>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</si>
  <si>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</si>
  <si>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</si>
  <si>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</si>
  <si>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</si>
  <si>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</si>
  <si>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</si>
  <si>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</si>
  <si>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</si>
  <si>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</si>
  <si>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</si>
  <si>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</si>
  <si>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</si>
  <si>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</si>
  <si>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</si>
  <si>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</si>
  <si>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</si>
  <si>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</si>
  <si>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</si>
  <si>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</si>
  <si>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</si>
  <si>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</si>
  <si>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</si>
  <si>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</si>
  <si>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</si>
  <si>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</si>
  <si>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</si>
  <si>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</si>
  <si>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</si>
  <si>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</si>
  <si>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</si>
  <si>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</si>
  <si>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</si>
  <si>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</si>
  <si>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</si>
  <si>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</si>
  <si>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</si>
  <si>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</si>
  <si>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</si>
  <si>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</si>
  <si>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</si>
  <si>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</si>
  <si>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</si>
  <si>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</si>
  <si>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</si>
  <si>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</si>
  <si>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</si>
  <si>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</si>
  <si>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</si>
  <si>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</si>
  <si>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</si>
  <si>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</si>
  <si>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</si>
  <si>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</si>
  <si>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</si>
  <si>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</si>
  <si>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</si>
  <si>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</si>
  <si>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</si>
  <si>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</si>
  <si>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</si>
  <si>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</si>
  <si>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</si>
  <si>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</si>
  <si>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</si>
  <si>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</si>
  <si>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</si>
  <si>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</si>
  <si>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</si>
  <si>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</si>
  <si>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</si>
  <si>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</si>
  <si>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</si>
  <si>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</si>
  <si>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</si>
  <si>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</si>
  <si>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</si>
  <si>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</si>
  <si>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</si>
  <si>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</si>
  <si>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</si>
  <si>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</si>
  <si>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</si>
  <si>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</si>
  <si>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</si>
  <si>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</si>
  <si>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</si>
  <si>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</si>
  <si>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</si>
  <si>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</si>
  <si>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</si>
  <si>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</si>
  <si>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</si>
  <si>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</si>
  <si>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</si>
  <si>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</si>
  <si>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</si>
  <si>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</si>
  <si>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</si>
  <si>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</si>
  <si>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</si>
  <si>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</si>
  <si>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</si>
  <si>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</si>
  <si>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</si>
  <si>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</si>
  <si>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</si>
  <si>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</si>
  <si>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</si>
  <si>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</si>
  <si>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</si>
  <si>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</si>
  <si>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</si>
  <si>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</si>
  <si>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</si>
  <si>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</si>
  <si>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</si>
  <si>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</si>
  <si>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</si>
  <si>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</si>
  <si>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</si>
  <si>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</si>
  <si>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</si>
  <si>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</si>
  <si>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</si>
  <si>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</si>
  <si>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</si>
  <si>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</si>
  <si>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</si>
  <si>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</si>
  <si>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</si>
  <si>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</si>
  <si>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</si>
  <si>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</si>
  <si>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</si>
  <si>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</si>
  <si>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</si>
  <si>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</si>
  <si>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</si>
  <si>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</si>
  <si>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</si>
  <si>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</si>
  <si>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</si>
  <si>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</si>
  <si>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</si>
  <si>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</si>
  <si>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</si>
  <si>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</si>
  <si>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</si>
  <si>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</si>
  <si>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</si>
  <si>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</si>
  <si>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</si>
  <si>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</si>
  <si>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</si>
  <si>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</si>
  <si>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</si>
  <si>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</si>
  <si>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</si>
  <si>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</si>
  <si>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</si>
  <si>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</si>
  <si>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</si>
  <si>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</si>
  <si>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</si>
  <si>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</si>
  <si>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</si>
  <si>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</si>
  <si>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</si>
  <si>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</si>
  <si>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</si>
  <si>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</si>
  <si>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</si>
  <si>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</si>
  <si>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</si>
  <si>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</si>
  <si>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</si>
  <si>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</si>
  <si>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</si>
  <si>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</si>
  <si>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</si>
  <si>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</si>
  <si>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</si>
  <si>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</si>
  <si>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</si>
  <si>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</si>
  <si>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</si>
  <si>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</si>
  <si>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</si>
  <si>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</si>
  <si>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</si>
  <si>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</si>
  <si>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</si>
  <si>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</si>
  <si>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</si>
  <si>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</si>
  <si>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</si>
  <si>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</si>
  <si>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</si>
  <si>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</si>
  <si>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</si>
  <si>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</si>
  <si>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</si>
  <si>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</si>
  <si>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</si>
  <si>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</si>
  <si>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</si>
  <si>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</si>
  <si>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</si>
  <si>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</si>
  <si>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</si>
  <si>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</si>
  <si>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</si>
  <si>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</si>
  <si>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</si>
  <si>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</si>
  <si>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</si>
  <si>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</si>
  <si>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</si>
  <si>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</si>
  <si>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</si>
  <si>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</si>
  <si>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</si>
  <si>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</si>
  <si>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</si>
  <si>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</si>
  <si>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</si>
  <si>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</si>
  <si>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</si>
  <si>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</si>
  <si>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</si>
  <si>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</si>
  <si>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</si>
  <si>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</si>
  <si>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</si>
  <si>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</si>
  <si>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</si>
  <si>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</si>
  <si>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</si>
  <si>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</si>
  <si>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</si>
  <si>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</si>
  <si>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</si>
  <si>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</si>
  <si>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</si>
  <si>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</si>
  <si>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</si>
  <si>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</si>
  <si>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</si>
  <si>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</si>
  <si>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</si>
  <si>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</si>
  <si>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</si>
  <si>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</si>
  <si>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</si>
  <si>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</si>
  <si>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</si>
  <si>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</si>
  <si>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</si>
  <si>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</si>
  <si>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</si>
  <si>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</si>
  <si>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</si>
  <si>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</si>
  <si>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</si>
  <si>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</si>
  <si>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</si>
  <si>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</si>
  <si>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</si>
  <si>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</si>
  <si>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</si>
  <si>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</si>
  <si>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</si>
  <si>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</si>
  <si>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</si>
  <si>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</si>
  <si>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</si>
  <si>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</si>
  <si>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</si>
  <si>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</si>
  <si>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</si>
  <si>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</si>
  <si>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</si>
  <si>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</si>
  <si>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</si>
  <si>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</si>
  <si>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</si>
  <si>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</si>
  <si>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</si>
  <si>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</si>
  <si>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</si>
  <si>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</si>
  <si>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</si>
  <si>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</si>
  <si>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</si>
  <si>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</si>
  <si>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</si>
  <si>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</si>
  <si>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</si>
  <si>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</si>
  <si>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</si>
  <si>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</si>
  <si>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</si>
  <si>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</si>
  <si>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</si>
  <si>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</si>
  <si>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</si>
  <si>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</si>
  <si>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</si>
  <si>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</si>
  <si>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</si>
  <si>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</si>
  <si>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</si>
  <si>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</si>
  <si>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</si>
  <si>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</si>
  <si>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</si>
  <si>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</si>
  <si>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</si>
  <si>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</si>
  <si>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</si>
  <si>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</si>
  <si>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</si>
  <si>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</si>
  <si>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</si>
  <si>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</si>
  <si>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</si>
  <si>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</si>
  <si>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</si>
  <si>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</si>
  <si>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</si>
  <si>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</si>
  <si>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</si>
  <si>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</si>
  <si>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</si>
  <si>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</si>
  <si>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</si>
  <si>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</si>
  <si>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</si>
  <si>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</si>
  <si>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</si>
  <si>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</si>
  <si>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</si>
  <si>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</si>
  <si>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</si>
  <si>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</si>
  <si>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</si>
  <si>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</si>
  <si>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</si>
  <si>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</si>
  <si>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</si>
  <si>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</si>
  <si>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</si>
  <si>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</si>
  <si>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</si>
  <si>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</si>
  <si>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</si>
  <si>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</si>
  <si>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</si>
  <si>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</si>
  <si>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</si>
  <si>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</si>
  <si>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</si>
  <si>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</si>
  <si>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</si>
  <si>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</si>
  <si>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</si>
  <si>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</si>
  <si>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</si>
  <si>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</si>
  <si>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</si>
  <si>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</si>
  <si>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</si>
  <si>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</si>
  <si>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</si>
  <si>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</si>
  <si>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</si>
  <si>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</si>
  <si>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</si>
  <si>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</si>
  <si>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</si>
  <si>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</si>
  <si>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</si>
  <si>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</si>
  <si>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</si>
  <si>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</si>
  <si>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</si>
  <si>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</si>
  <si>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</si>
  <si>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</si>
  <si>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</si>
  <si>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</si>
  <si>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</si>
  <si>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</si>
  <si>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</si>
  <si>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</si>
  <si>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</si>
  <si>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</si>
  <si>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</si>
  <si>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</si>
  <si>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</si>
  <si>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</si>
  <si>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</si>
  <si>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</si>
  <si>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</si>
  <si>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</si>
  <si>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</si>
  <si>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</si>
  <si>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</si>
  <si>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</si>
  <si>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</si>
  <si>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</si>
  <si>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</si>
  <si>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</si>
  <si>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</si>
  <si>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</si>
  <si>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</si>
  <si>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</si>
  <si>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</si>
  <si>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</si>
  <si>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</si>
  <si>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</si>
  <si>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</si>
  <si>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</si>
  <si>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</si>
  <si>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</si>
  <si>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</si>
  <si>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</si>
  <si>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</si>
  <si>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</si>
  <si>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</si>
  <si>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</si>
  <si>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</si>
  <si>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</si>
  <si>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</si>
  <si>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</si>
  <si>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</si>
  <si>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</si>
  <si>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</si>
  <si>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</si>
  <si>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</si>
  <si>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</si>
  <si>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</si>
  <si>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</si>
  <si>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</si>
  <si>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</si>
  <si>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</si>
  <si>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</si>
  <si>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</si>
  <si>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</si>
  <si>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</si>
  <si>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</si>
  <si>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</si>
  <si>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</si>
  <si>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</si>
  <si>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</si>
  <si>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</si>
  <si>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</si>
  <si>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</si>
  <si>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</si>
  <si>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</si>
  <si>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</si>
  <si>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</si>
  <si>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</si>
  <si>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</si>
  <si>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</si>
  <si>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</si>
  <si>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</si>
  <si>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</si>
  <si>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</si>
  <si>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</si>
  <si>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</si>
  <si>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</si>
  <si>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</si>
  <si>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</si>
  <si>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</si>
  <si>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</si>
  <si>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</si>
  <si>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</si>
  <si>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</si>
  <si>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</si>
  <si>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</si>
  <si>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</si>
  <si>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</si>
  <si>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</si>
  <si>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</si>
  <si>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</si>
  <si>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</si>
  <si>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</si>
  <si>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</si>
  <si>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</si>
  <si>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</si>
  <si>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</si>
  <si>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</si>
  <si>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</si>
  <si>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</si>
  <si>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</si>
  <si>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</si>
  <si>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</si>
  <si>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</si>
  <si>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</si>
  <si>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</si>
  <si>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</si>
  <si>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</si>
  <si>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</si>
  <si>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</si>
  <si>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</si>
  <si>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</si>
  <si>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</si>
  <si>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</si>
  <si>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</si>
  <si>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</si>
  <si>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</si>
  <si>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</si>
  <si>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</si>
  <si>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</si>
  <si>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</si>
  <si>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</si>
  <si>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</si>
  <si>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</si>
  <si>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</si>
  <si>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</si>
  <si>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</si>
  <si>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</si>
  <si>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</si>
  <si>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</si>
  <si>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</si>
  <si>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</si>
  <si>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</si>
  <si>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</si>
  <si>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</si>
  <si>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</si>
  <si>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</si>
  <si>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</si>
  <si>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</si>
  <si>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</si>
  <si>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</si>
  <si>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</si>
  <si>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</si>
  <si>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</si>
  <si>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</si>
  <si>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</si>
  <si>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</si>
  <si>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</si>
  <si>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</si>
  <si>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</si>
  <si>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</si>
  <si>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</si>
  <si>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</si>
  <si>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</si>
  <si>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</si>
  <si>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</si>
  <si>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</si>
  <si>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</si>
  <si>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</si>
  <si>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</si>
  <si>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</si>
  <si>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</si>
  <si>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</si>
  <si>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</si>
  <si>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</si>
  <si>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</si>
  <si>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</si>
  <si>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</si>
  <si>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</si>
  <si>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</si>
  <si>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</si>
  <si>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</si>
  <si>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</si>
  <si>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</si>
  <si>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</si>
  <si>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</si>
  <si>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</si>
  <si>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</si>
  <si>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</si>
  <si>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</si>
  <si>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</si>
  <si>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</si>
  <si>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</si>
  <si>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</si>
  <si>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</si>
  <si>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</si>
  <si>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</si>
  <si>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</si>
  <si>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</si>
  <si>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</si>
  <si>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</si>
  <si>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</si>
  <si>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</si>
  <si>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</si>
  <si>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</si>
  <si>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</si>
  <si>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</si>
  <si>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</si>
  <si>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</si>
  <si>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</si>
  <si>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</si>
  <si>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</si>
  <si>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</si>
  <si>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</si>
  <si>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</si>
  <si>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</si>
  <si>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</si>
  <si>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</si>
  <si>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</si>
  <si>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</si>
  <si>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</si>
  <si>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</si>
  <si>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</si>
  <si>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</si>
  <si>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</si>
  <si>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</si>
  <si>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</si>
  <si>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</si>
  <si>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</si>
  <si>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</si>
  <si>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</si>
  <si>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</si>
  <si>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</si>
  <si>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</si>
  <si>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</si>
  <si>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</si>
  <si>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</si>
  <si>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</si>
  <si>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</si>
  <si>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</si>
  <si>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</si>
  <si>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</si>
  <si>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</si>
  <si>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</si>
  <si>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</si>
  <si>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</si>
  <si>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</si>
  <si>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</si>
  <si>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</si>
  <si>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</si>
  <si>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</si>
  <si>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</si>
  <si>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</si>
  <si>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</si>
  <si>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</si>
  <si>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</si>
  <si>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</si>
  <si>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</si>
  <si>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</si>
  <si>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</si>
  <si>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</si>
  <si>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</si>
  <si>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</si>
  <si>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</si>
  <si>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</si>
  <si>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</si>
  <si>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</si>
  <si>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</si>
  <si>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</si>
  <si>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</si>
  <si>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</si>
  <si>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</si>
  <si>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</si>
  <si>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</si>
  <si>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</si>
  <si>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</si>
  <si>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</si>
  <si>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</si>
  <si>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</si>
  <si>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</si>
  <si>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</si>
  <si>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</si>
  <si>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</si>
  <si>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</si>
  <si>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</si>
  <si>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</si>
  <si>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</si>
  <si>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</si>
  <si>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</si>
  <si>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</si>
  <si>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</si>
  <si>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</si>
  <si>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</si>
  <si>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</si>
  <si>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</si>
  <si>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</si>
  <si>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</si>
  <si>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</si>
  <si>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</si>
  <si>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</si>
  <si>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</si>
  <si>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</si>
  <si>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</si>
  <si>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</si>
  <si>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</si>
  <si>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</si>
  <si>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</si>
  <si>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</si>
  <si>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</si>
  <si>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</si>
  <si>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</si>
  <si>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</si>
  <si>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</si>
  <si>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</si>
  <si>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</si>
  <si>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</si>
  <si>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</si>
  <si>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</si>
  <si>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</si>
  <si>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</si>
  <si>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</si>
  <si>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</si>
  <si>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</si>
  <si>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</si>
  <si>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</si>
  <si>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</si>
  <si>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</si>
  <si>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</si>
  <si>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</si>
  <si>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</si>
  <si>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</si>
  <si>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</si>
  <si>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</si>
  <si>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</si>
  <si>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</si>
  <si>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</si>
  <si>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</si>
  <si>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</si>
  <si>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</si>
  <si>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</si>
  <si>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</si>
  <si>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</si>
  <si>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</si>
  <si>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</si>
  <si>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</si>
  <si>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</si>
  <si>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</si>
  <si>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</si>
  <si>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</si>
  <si>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</si>
  <si>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</si>
  <si>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</si>
  <si>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</si>
  <si>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</si>
  <si>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</si>
  <si>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</si>
  <si>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</si>
  <si>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</si>
  <si>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</si>
  <si>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</si>
  <si>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</si>
  <si>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</si>
  <si>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</si>
  <si>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</si>
  <si>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</si>
  <si>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</si>
  <si>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</si>
  <si>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</si>
  <si>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</si>
  <si>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</si>
  <si>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</si>
  <si>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</si>
  <si>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</si>
  <si>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</si>
  <si>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</si>
  <si>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</si>
  <si>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</si>
  <si>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</si>
  <si>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</si>
  <si>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</si>
  <si>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</si>
  <si>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</si>
  <si>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</si>
  <si>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</si>
  <si>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</si>
  <si>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</si>
  <si>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</si>
  <si>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</si>
  <si>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</si>
  <si>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</si>
  <si>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</si>
  <si>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</si>
  <si>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</si>
  <si>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</si>
  <si>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</si>
  <si>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</si>
  <si>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</si>
  <si>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</si>
  <si>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</si>
  <si>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</si>
  <si>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</si>
  <si>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</si>
  <si>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</si>
  <si>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</si>
  <si>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</si>
  <si>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</si>
  <si>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</si>
  <si>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</si>
  <si>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</si>
  <si>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</si>
  <si>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</si>
  <si>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</si>
  <si>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</si>
  <si>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</si>
  <si>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</si>
  <si>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</si>
  <si>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</si>
  <si>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</si>
  <si>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</si>
  <si>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</si>
  <si>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</si>
  <si>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</si>
  <si>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</si>
  <si>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</si>
  <si>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</si>
  <si>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</si>
  <si>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</si>
  <si>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</si>
  <si>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</si>
  <si>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</si>
  <si>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</si>
  <si>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</si>
  <si>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</si>
  <si>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</si>
  <si>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</si>
  <si>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</si>
  <si>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</si>
  <si>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</si>
  <si>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</si>
  <si>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</si>
  <si>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</si>
  <si>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</si>
  <si>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</si>
  <si>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</si>
  <si>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</si>
  <si>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</si>
  <si>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</si>
  <si>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</si>
  <si>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</si>
  <si>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</si>
  <si>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</si>
  <si>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</si>
  <si>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</si>
  <si>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</si>
  <si>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</si>
  <si>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</si>
  <si>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</si>
  <si>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</si>
  <si>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</si>
  <si>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</si>
  <si>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</si>
  <si>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</si>
  <si>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</si>
  <si>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</si>
  <si>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</si>
  <si>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</si>
  <si>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</si>
  <si>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</si>
  <si>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</si>
  <si>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</si>
  <si>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</si>
  <si>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</si>
  <si>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</si>
  <si>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</si>
  <si>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</si>
  <si>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</si>
  <si>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</si>
  <si>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</si>
  <si>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</si>
  <si>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</si>
  <si>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</si>
  <si>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</si>
  <si>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</si>
  <si>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</si>
  <si>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</si>
  <si>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</si>
  <si>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</si>
  <si>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</si>
  <si>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</si>
  <si>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</si>
  <si>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</si>
  <si>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</si>
  <si>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</si>
  <si>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</si>
  <si>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</si>
  <si>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</si>
  <si>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</si>
  <si>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</si>
  <si>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</si>
  <si>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</si>
  <si>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</si>
  <si>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</si>
  <si>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</si>
  <si>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</si>
  <si>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</si>
  <si>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</si>
  <si>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</si>
  <si>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</si>
  <si>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</si>
  <si>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</si>
  <si>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</si>
  <si>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</si>
  <si>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</si>
  <si>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</si>
  <si>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</si>
  <si>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</si>
  <si>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</si>
  <si>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</si>
  <si>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</si>
  <si>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</si>
  <si>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</si>
  <si>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</si>
  <si>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</si>
  <si>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</si>
  <si>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</si>
  <si>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</si>
  <si>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</si>
  <si>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</si>
  <si>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</si>
  <si>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</si>
  <si>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</si>
  <si>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</si>
  <si>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</si>
  <si>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</si>
  <si>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</si>
  <si>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</si>
  <si>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</si>
  <si>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</si>
  <si>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</si>
  <si>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</si>
  <si>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</si>
  <si>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</si>
  <si>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</si>
  <si>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</si>
  <si>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</si>
  <si>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</si>
  <si>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</si>
  <si>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</si>
  <si>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</si>
  <si>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</si>
  <si>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</si>
  <si>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</si>
  <si>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</si>
  <si>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</si>
  <si>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</si>
  <si>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</si>
  <si>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</si>
  <si>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</si>
  <si>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</si>
  <si>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</si>
  <si>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</si>
  <si>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</si>
  <si>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</si>
  <si>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</si>
  <si>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</si>
  <si>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</si>
  <si>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</si>
  <si>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</si>
  <si>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</si>
  <si>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</si>
  <si>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</si>
  <si>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</si>
  <si>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</si>
  <si>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</si>
  <si>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</si>
  <si>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</si>
  <si>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</si>
  <si>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</si>
  <si>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</si>
  <si>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</si>
  <si>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</si>
  <si>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</si>
  <si>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</si>
  <si>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</si>
  <si>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</si>
  <si>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</si>
  <si>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</si>
  <si>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</si>
  <si>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</si>
  <si>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</si>
  <si>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</si>
  <si>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</si>
  <si>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</si>
  <si>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</si>
  <si>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</si>
  <si>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</si>
  <si>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</si>
  <si>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</si>
  <si>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</si>
  <si>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</si>
  <si>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</si>
  <si>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</si>
  <si>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</si>
  <si>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</si>
  <si>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</si>
  <si>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</si>
  <si>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</si>
  <si>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</si>
  <si>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</si>
  <si>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</si>
  <si>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</si>
  <si>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</si>
  <si>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</si>
  <si>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</si>
  <si>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</si>
  <si>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</si>
  <si>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</si>
  <si>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</si>
  <si>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</si>
  <si>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</si>
  <si>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</si>
  <si>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</si>
  <si>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</si>
  <si>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</si>
  <si>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</si>
  <si>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</si>
  <si>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</si>
  <si>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</si>
  <si>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</si>
  <si>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</si>
  <si>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</si>
  <si>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</si>
  <si>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</si>
  <si>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</si>
  <si>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</si>
  <si>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</si>
  <si>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</si>
  <si>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</si>
  <si>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</si>
  <si>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</si>
  <si>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</si>
  <si>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</si>
  <si>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</si>
  <si>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</si>
  <si>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</si>
  <si>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</si>
  <si>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</si>
  <si>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</si>
  <si>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</si>
  <si>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</si>
  <si>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</si>
  <si>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</si>
  <si>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</si>
  <si>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</si>
  <si>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</si>
  <si>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</si>
  <si>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</si>
  <si>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</si>
  <si>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</si>
  <si>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</si>
  <si>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</si>
  <si>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</si>
  <si>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</si>
  <si>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</si>
  <si>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</si>
  <si>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</si>
  <si>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</si>
  <si>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</si>
  <si>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</si>
  <si>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</si>
  <si>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</si>
  <si>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</si>
  <si>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</si>
  <si>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</si>
  <si>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</si>
  <si>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</si>
  <si>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</si>
  <si>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</si>
  <si>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</si>
  <si>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</si>
  <si>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</si>
  <si>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</si>
  <si>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</si>
  <si>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</si>
  <si>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</si>
  <si>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</si>
  <si>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</si>
  <si>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</si>
  <si>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</si>
  <si>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</si>
  <si>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</si>
  <si>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</si>
  <si>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</si>
  <si>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</si>
  <si>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</si>
  <si>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</si>
  <si>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</si>
  <si>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</si>
  <si>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</si>
  <si>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</si>
  <si>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</si>
  <si>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</si>
  <si>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</si>
  <si>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</si>
  <si>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</si>
  <si>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</si>
  <si>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</si>
  <si>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</si>
  <si>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</si>
  <si>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</si>
  <si>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</si>
  <si>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</si>
  <si>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</si>
  <si>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</si>
  <si>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</si>
  <si>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</si>
  <si>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</si>
  <si>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</si>
  <si>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</si>
  <si>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</si>
  <si>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</si>
  <si>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</si>
  <si>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</si>
  <si>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</si>
  <si>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</si>
  <si>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</si>
  <si>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</si>
  <si>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</si>
  <si>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</si>
  <si>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</si>
  <si>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</si>
  <si>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</si>
  <si>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</si>
  <si>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</si>
  <si>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</si>
  <si>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</si>
  <si>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</si>
  <si>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</si>
  <si>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</si>
  <si>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</si>
  <si>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</si>
  <si>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</si>
  <si>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</si>
  <si>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</si>
  <si>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</si>
  <si>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</si>
  <si>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</si>
  <si>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</si>
  <si>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</si>
  <si>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</si>
  <si>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</si>
  <si>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</si>
  <si>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</si>
  <si>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</si>
  <si>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</si>
  <si>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</si>
  <si>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</si>
  <si>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</si>
  <si>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</si>
  <si>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</si>
  <si>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</si>
  <si>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</si>
  <si>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</si>
  <si>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</si>
  <si>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</si>
  <si>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</si>
  <si>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</si>
  <si>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</si>
  <si>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</si>
  <si>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</si>
  <si>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</si>
  <si>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</si>
  <si>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</si>
  <si>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</si>
  <si>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</si>
  <si>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</si>
  <si>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</si>
  <si>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</si>
  <si>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</si>
  <si>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</si>
  <si>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</si>
  <si>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</si>
  <si>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</si>
  <si>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</si>
  <si>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</si>
  <si>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</si>
  <si>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</si>
  <si>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</si>
  <si>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</si>
  <si>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</si>
  <si>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</si>
  <si>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</si>
  <si>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</si>
  <si>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</si>
  <si>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</si>
  <si>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</si>
  <si>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</si>
  <si>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</si>
  <si>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</si>
  <si>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</si>
  <si>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</si>
  <si>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</si>
  <si>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</si>
  <si>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</si>
  <si>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</si>
  <si>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</si>
  <si>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</si>
  <si>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</si>
  <si>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</si>
  <si>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</si>
  <si>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</si>
  <si>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</si>
  <si>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</si>
  <si>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</si>
  <si>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</si>
  <si>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</si>
  <si>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</si>
  <si>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</si>
  <si>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</si>
  <si>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</si>
  <si>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</si>
  <si>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</si>
  <si>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</si>
  <si>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</si>
  <si>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</si>
  <si>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</si>
  <si>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</si>
  <si>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</si>
  <si>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</si>
  <si>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</si>
  <si>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</si>
  <si>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</si>
  <si>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</si>
  <si>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</si>
  <si>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</si>
  <si>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</si>
  <si>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</si>
  <si>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</si>
  <si>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</si>
  <si>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</si>
  <si>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</si>
  <si>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</si>
  <si>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</si>
  <si>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</si>
  <si>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</si>
  <si>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</si>
  <si>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</si>
  <si>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</si>
  <si>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</si>
  <si>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</si>
  <si>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</si>
  <si>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</si>
  <si>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</si>
  <si>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</si>
  <si>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</si>
  <si>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</si>
  <si>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</si>
  <si>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</si>
  <si>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</si>
  <si>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</si>
  <si>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</si>
  <si>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</si>
  <si>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</si>
  <si>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</si>
  <si>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</si>
  <si>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</si>
  <si>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</si>
  <si>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</si>
  <si>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</si>
  <si>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</si>
  <si>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</si>
  <si>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</si>
  <si>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</si>
  <si>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</si>
  <si>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</si>
  <si>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</si>
  <si>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</si>
  <si>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</si>
  <si>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</si>
  <si>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</si>
  <si>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</si>
  <si>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</si>
  <si>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</si>
  <si>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</si>
  <si>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</si>
  <si>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</si>
  <si>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</si>
  <si>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</si>
  <si>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</si>
  <si>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</si>
  <si>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</si>
  <si>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</si>
  <si>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</si>
  <si>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</si>
  <si>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</si>
  <si>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</si>
  <si>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</si>
  <si>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</si>
  <si>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</si>
  <si>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</si>
  <si>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</si>
  <si>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</si>
  <si>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</si>
  <si>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</si>
  <si>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</si>
  <si>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</si>
  <si>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</si>
  <si>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</si>
  <si>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</si>
  <si>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</si>
  <si>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</si>
  <si>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</si>
  <si>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</si>
  <si>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</si>
  <si>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</si>
  <si>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</si>
  <si>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</si>
  <si>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</si>
  <si>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</si>
  <si>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</si>
  <si>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</si>
  <si>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</si>
  <si>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</si>
  <si>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</si>
  <si>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</si>
  <si>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</si>
  <si>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</si>
  <si>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</si>
  <si>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</si>
  <si>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</si>
  <si>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</si>
  <si>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</si>
  <si>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</si>
  <si>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</si>
  <si>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</si>
  <si>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</si>
  <si>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</si>
  <si>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</si>
  <si>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</si>
  <si>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</si>
  <si>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</si>
  <si>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</si>
  <si>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</si>
  <si>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</si>
  <si>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</si>
  <si>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</si>
  <si>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</si>
  <si>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</si>
  <si>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</si>
  <si>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</si>
  <si>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</si>
  <si>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</si>
  <si>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</si>
  <si>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</si>
  <si>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</si>
  <si>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</si>
  <si>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</si>
  <si>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</si>
  <si>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</si>
  <si>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</si>
  <si>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</si>
  <si>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</si>
  <si>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</si>
  <si>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</si>
  <si>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</si>
  <si>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</si>
  <si>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</si>
  <si>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</si>
  <si>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</si>
  <si>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</si>
  <si>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</si>
  <si>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</si>
  <si>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</si>
  <si>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</si>
  <si>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</si>
  <si>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</si>
  <si>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</si>
  <si>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</si>
  <si>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</si>
  <si>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</si>
  <si>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</si>
  <si>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</si>
  <si>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</si>
  <si>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</si>
  <si>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</si>
  <si>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</si>
  <si>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</si>
  <si>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</si>
  <si>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</si>
  <si>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</si>
  <si>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</si>
  <si>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</si>
  <si>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</si>
  <si>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</si>
  <si>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</si>
  <si>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</si>
  <si>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</si>
  <si>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</si>
  <si>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</si>
  <si>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</si>
  <si>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</si>
  <si>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</si>
  <si>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</si>
  <si>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</si>
  <si>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</si>
  <si>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</si>
  <si>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</si>
  <si>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</si>
  <si>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</si>
  <si>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</si>
  <si>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</si>
  <si>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</si>
  <si>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</si>
  <si>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</si>
  <si>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</si>
  <si>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</si>
  <si>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</si>
  <si>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</si>
  <si>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</si>
  <si>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</si>
  <si>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</si>
  <si>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</si>
  <si>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</si>
  <si>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</si>
  <si>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</si>
  <si>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</si>
  <si>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</si>
  <si>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</si>
  <si>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</si>
  <si>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</si>
  <si>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</si>
  <si>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</si>
  <si>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</si>
  <si>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</si>
  <si>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</si>
  <si>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</si>
  <si>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</si>
  <si>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</si>
  <si>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</si>
  <si>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</si>
  <si>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</si>
  <si>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</si>
  <si>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</si>
  <si>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</si>
  <si>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</si>
  <si>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</si>
  <si>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</si>
  <si>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</si>
  <si>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</si>
  <si>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</si>
  <si>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</si>
  <si>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</si>
  <si>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</si>
  <si>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</si>
  <si>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</si>
  <si>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</si>
  <si>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</si>
  <si>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</si>
  <si>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</si>
  <si>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</si>
  <si>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</si>
  <si>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</si>
  <si>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</si>
  <si>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</si>
  <si>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</si>
  <si>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</si>
  <si>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</si>
  <si>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</si>
  <si>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</si>
  <si>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</si>
  <si>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</si>
  <si>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</si>
  <si>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</si>
  <si>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</si>
  <si>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</si>
  <si>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</si>
  <si>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</si>
  <si>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</si>
  <si>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</si>
  <si>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</si>
  <si>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</si>
  <si>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</si>
  <si>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</si>
  <si>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</si>
  <si>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</si>
  <si>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</si>
  <si>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</si>
  <si>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</si>
  <si>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</si>
  <si>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</si>
  <si>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</si>
  <si>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</si>
  <si>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</si>
  <si>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</si>
  <si>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</si>
  <si>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</si>
  <si>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</si>
  <si>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</si>
  <si>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</si>
  <si>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</si>
  <si>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</si>
  <si>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</si>
  <si>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</si>
  <si>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</si>
  <si>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</si>
  <si>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</si>
  <si>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</si>
  <si>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</si>
  <si>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</si>
  <si>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</si>
  <si>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</si>
  <si>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</si>
  <si>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</si>
  <si>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</si>
  <si>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</si>
  <si>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</si>
  <si>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</si>
  <si>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</si>
  <si>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</si>
  <si>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</si>
  <si>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</si>
  <si>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</si>
  <si>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</si>
  <si>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</si>
  <si>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</si>
  <si>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</si>
  <si>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</si>
  <si>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</si>
  <si>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</si>
  <si>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</si>
  <si>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</si>
  <si>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</si>
  <si>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</si>
  <si>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</si>
  <si>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</si>
  <si>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</si>
  <si>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</si>
  <si>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</si>
  <si>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</si>
  <si>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</si>
  <si>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</si>
  <si>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</si>
  <si>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</si>
  <si>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</si>
  <si>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</si>
  <si>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</si>
  <si>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</si>
  <si>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</si>
  <si>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</si>
  <si>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</si>
  <si>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</si>
  <si>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</si>
  <si>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</si>
  <si>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</si>
  <si>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</si>
  <si>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</si>
  <si>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</si>
  <si>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</si>
  <si>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</si>
  <si>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</si>
  <si>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</si>
  <si>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</si>
  <si>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</si>
  <si>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</si>
  <si>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</si>
  <si>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</si>
  <si>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</si>
  <si>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</si>
  <si>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</si>
  <si>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</si>
  <si>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</si>
  <si>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</si>
  <si>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</si>
  <si>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</si>
  <si>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</si>
  <si>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</si>
  <si>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</si>
  <si>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</si>
  <si>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</si>
  <si>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</si>
  <si>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</si>
  <si>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</si>
  <si>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</si>
  <si>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</si>
  <si>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</si>
  <si>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</si>
  <si>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</si>
  <si>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</si>
  <si>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</si>
  <si>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</si>
  <si>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</si>
  <si>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</si>
  <si>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</si>
  <si>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</si>
  <si>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</si>
  <si>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</si>
  <si>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</si>
  <si>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</si>
  <si>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</si>
  <si>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</si>
  <si>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</si>
  <si>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</si>
  <si>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</si>
  <si>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</si>
  <si>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</si>
  <si>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</si>
  <si>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</si>
  <si>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</si>
  <si>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</si>
  <si>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</si>
  <si>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</si>
  <si>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</si>
  <si>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</si>
  <si>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</si>
  <si>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</si>
  <si>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</si>
  <si>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</si>
  <si>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</si>
  <si>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</si>
  <si>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</si>
  <si>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</si>
  <si>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</si>
  <si>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</si>
  <si>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</si>
  <si>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</si>
  <si>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</si>
  <si>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</si>
  <si>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</si>
  <si>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</si>
  <si>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</si>
  <si>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</si>
  <si>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</si>
  <si>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</si>
  <si>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</si>
  <si>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</si>
  <si>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</si>
  <si>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</si>
  <si>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</si>
  <si>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</si>
  <si>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</si>
  <si>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</si>
  <si>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</si>
  <si>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</si>
  <si>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</si>
  <si>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</si>
  <si>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</si>
  <si>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</si>
  <si>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</si>
  <si>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</si>
  <si>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</si>
  <si>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</si>
  <si>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</si>
  <si>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</si>
  <si>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</si>
  <si>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</si>
  <si>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</si>
  <si>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</si>
  <si>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</si>
  <si>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</si>
  <si>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</si>
  <si>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</si>
  <si>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</si>
  <si>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</si>
  <si>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</si>
  <si>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</si>
  <si>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</si>
  <si>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</si>
  <si>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</si>
  <si>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</si>
  <si>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</si>
  <si>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</si>
  <si>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</si>
  <si>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</si>
  <si>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</si>
  <si>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</si>
  <si>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</si>
  <si>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</si>
  <si>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</si>
  <si>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</si>
  <si>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</si>
  <si>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</si>
  <si>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</si>
  <si>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</si>
  <si>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</si>
  <si>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</si>
  <si>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</si>
  <si>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</si>
  <si>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</si>
  <si>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</si>
  <si>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</si>
  <si>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</si>
  <si>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</si>
  <si>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</si>
  <si>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</si>
  <si>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</si>
  <si>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</si>
  <si>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</si>
  <si>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</si>
  <si>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</si>
  <si>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</si>
  <si>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</si>
  <si>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</si>
  <si>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</si>
  <si>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</si>
  <si>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</si>
  <si>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</si>
  <si>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</si>
  <si>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</si>
  <si>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</si>
  <si>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</si>
  <si>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</si>
  <si>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</si>
  <si>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</si>
  <si>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</si>
  <si>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</si>
  <si>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</si>
  <si>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</si>
  <si>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</si>
  <si>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</si>
  <si>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</si>
  <si>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</si>
  <si>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</si>
  <si>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</si>
  <si>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</si>
  <si>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</si>
  <si>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</si>
  <si>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</si>
  <si>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</si>
  <si>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</si>
  <si>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</si>
  <si>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</si>
  <si>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</si>
  <si>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</si>
  <si>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</si>
  <si>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</si>
  <si>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</si>
  <si>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</si>
  <si>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</si>
  <si>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</si>
  <si>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</si>
  <si>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</si>
  <si>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</si>
  <si>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</si>
  <si>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</si>
  <si>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</si>
  <si>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</si>
  <si>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</si>
  <si>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</si>
  <si>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</si>
  <si>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</si>
  <si>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</si>
  <si>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</si>
  <si>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</si>
  <si>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</si>
  <si>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</si>
  <si>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</si>
  <si>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</si>
  <si>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</si>
  <si>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</si>
  <si>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</si>
  <si>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</si>
  <si>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</si>
  <si>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</si>
  <si>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</si>
  <si>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</si>
  <si>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</si>
  <si>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</si>
  <si>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</si>
  <si>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</si>
  <si>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</si>
  <si>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</si>
  <si>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</si>
  <si>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</si>
  <si>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</si>
  <si>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</si>
  <si>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</si>
  <si>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</si>
  <si>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</si>
  <si>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</si>
  <si>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</si>
  <si>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</si>
  <si>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</si>
  <si>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</si>
  <si>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</si>
  <si>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</si>
  <si>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</si>
  <si>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</si>
  <si>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</si>
  <si>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</si>
  <si>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</si>
  <si>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</si>
  <si>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</si>
  <si>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</si>
  <si>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</si>
  <si>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</si>
  <si>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</si>
  <si>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</si>
  <si>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</si>
  <si>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</si>
  <si>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</si>
  <si>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</si>
  <si>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</si>
  <si>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</si>
  <si>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</si>
  <si>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</si>
  <si>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</si>
  <si>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</si>
  <si>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</si>
  <si>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</si>
  <si>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</si>
  <si>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</si>
  <si>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</si>
  <si>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</si>
  <si>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</si>
  <si>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</si>
  <si>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</si>
  <si>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</si>
  <si>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</si>
  <si>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</si>
  <si>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</si>
  <si>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</si>
  <si>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</si>
  <si>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</si>
  <si>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</si>
  <si>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</si>
  <si>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</si>
  <si>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</si>
  <si>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</si>
  <si>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</si>
  <si>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</si>
  <si>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</si>
  <si>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</si>
  <si>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</si>
  <si>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</si>
  <si>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</si>
  <si>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</si>
  <si>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</si>
  <si>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</si>
  <si>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</si>
  <si>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</si>
  <si>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</si>
  <si>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</si>
  <si>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</si>
  <si>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</si>
  <si>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</si>
  <si>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</si>
  <si>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</si>
  <si>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</si>
  <si>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</si>
  <si>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</si>
  <si>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</si>
  <si>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</si>
  <si>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</si>
  <si>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</si>
  <si>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</si>
  <si>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</si>
  <si>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</si>
  <si>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</si>
  <si>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</si>
  <si>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</si>
  <si>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</si>
  <si>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</si>
  <si>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</si>
  <si>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</si>
  <si>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</si>
  <si>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</si>
  <si>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</si>
  <si>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</si>
  <si>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</si>
  <si>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</si>
  <si>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</si>
  <si>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</si>
  <si>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</si>
  <si>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</si>
  <si>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</si>
  <si>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</si>
  <si>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</si>
  <si>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</si>
  <si>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</si>
  <si>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</si>
  <si>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</si>
  <si>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</si>
  <si>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</si>
  <si>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</si>
  <si>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</si>
  <si>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</si>
  <si>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</si>
  <si>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</si>
  <si>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</si>
  <si>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</si>
  <si>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</si>
  <si>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</si>
  <si>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</si>
  <si>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</si>
  <si>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</si>
  <si>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</si>
  <si>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</si>
  <si>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</si>
  <si>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</si>
  <si>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</si>
  <si>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</si>
  <si>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</si>
  <si>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</si>
  <si>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</si>
  <si>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</si>
  <si>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</si>
  <si>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</si>
  <si>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</si>
  <si>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</si>
  <si>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</si>
  <si>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</si>
  <si>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</si>
  <si>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</si>
  <si>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</si>
  <si>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</si>
  <si>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</si>
  <si>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</si>
  <si>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</si>
  <si>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</si>
  <si>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</si>
  <si>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</si>
  <si>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</si>
  <si>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</si>
  <si>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</si>
  <si>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</si>
  <si>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</si>
  <si>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</si>
  <si>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</si>
  <si>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</si>
  <si>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</si>
  <si>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</si>
  <si>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</si>
  <si>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</si>
  <si>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</si>
  <si>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</si>
  <si>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</si>
  <si>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</si>
  <si>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</si>
  <si>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</si>
  <si>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</si>
  <si>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</si>
  <si>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</si>
  <si>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</si>
  <si>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</si>
  <si>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</si>
  <si>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</si>
  <si>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</si>
  <si>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</si>
  <si>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</si>
  <si>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</si>
  <si>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</si>
  <si>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</si>
  <si>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</si>
  <si>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</si>
  <si>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</si>
  <si>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</si>
  <si>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</si>
  <si>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</si>
  <si>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</si>
  <si>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</si>
  <si>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</si>
  <si>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</si>
  <si>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</si>
  <si>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</si>
  <si>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</si>
  <si>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</si>
  <si>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</si>
  <si>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</si>
  <si>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</si>
  <si>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</si>
  <si>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</si>
  <si>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</si>
  <si>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</si>
  <si>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</si>
  <si>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</si>
  <si>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</si>
  <si>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</si>
  <si>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</si>
  <si>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</si>
  <si>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</si>
  <si>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</si>
  <si>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</si>
  <si>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</si>
  <si>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</si>
  <si>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</si>
  <si>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</si>
  <si>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</si>
  <si>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</si>
  <si>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</si>
  <si>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</si>
  <si>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</si>
  <si>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</si>
  <si>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</si>
  <si>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</si>
  <si>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</si>
  <si>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</si>
  <si>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</si>
  <si>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</si>
  <si>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</si>
  <si>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</si>
  <si>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</si>
  <si>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</si>
  <si>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</si>
  <si>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</si>
  <si>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</si>
  <si>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</si>
  <si>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</si>
  <si>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</si>
  <si>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</si>
  <si>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</si>
  <si>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</si>
  <si>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</si>
  <si>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</si>
  <si>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</si>
  <si>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</si>
  <si>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</si>
  <si>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</si>
  <si>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</si>
  <si>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</si>
  <si>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</si>
  <si>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</si>
  <si>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</si>
  <si>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</si>
  <si>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</si>
  <si>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</si>
  <si>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</si>
  <si>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</si>
  <si>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</si>
  <si>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</si>
  <si>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</si>
  <si>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</si>
  <si>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</si>
  <si>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</si>
  <si>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</si>
  <si>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</si>
  <si>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</si>
  <si>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</si>
  <si>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</si>
  <si>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</si>
  <si>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</si>
  <si>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</si>
  <si>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</si>
  <si>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</si>
  <si>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</si>
  <si>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</si>
  <si>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</si>
  <si>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</si>
  <si>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</si>
  <si>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</si>
  <si>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</si>
  <si>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</si>
  <si>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</si>
  <si>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</si>
  <si>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</si>
  <si>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</si>
  <si>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</si>
  <si>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</si>
  <si>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</si>
  <si>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</si>
  <si>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</si>
  <si>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</si>
  <si>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</si>
  <si>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</si>
  <si>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</si>
  <si>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</si>
  <si>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</si>
  <si>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</si>
  <si>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</si>
  <si>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</si>
  <si>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</si>
  <si>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</si>
  <si>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</si>
  <si>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</si>
  <si>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</si>
  <si>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</si>
  <si>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</si>
  <si>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</si>
  <si>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</si>
  <si>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</si>
  <si>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</si>
  <si>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</si>
  <si>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</si>
  <si>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</si>
  <si>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</si>
  <si>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</si>
  <si>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</si>
  <si>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</si>
  <si>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</si>
  <si>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</si>
  <si>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</si>
  <si>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</si>
  <si>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</si>
  <si>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</si>
  <si>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</si>
  <si>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</si>
  <si>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</si>
  <si>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</si>
  <si>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</si>
  <si>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</si>
  <si>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</si>
  <si>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</si>
  <si>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</si>
  <si>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</si>
  <si>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</si>
  <si>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</si>
  <si>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</si>
  <si>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</si>
  <si>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</si>
  <si>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</si>
  <si>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</si>
  <si>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</si>
  <si>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</si>
  <si>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</si>
  <si>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</si>
  <si>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</si>
  <si>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</si>
  <si>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</si>
  <si>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</si>
  <si>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</si>
  <si>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</si>
  <si>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</si>
  <si>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</si>
  <si>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</si>
  <si>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</si>
  <si>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</si>
  <si>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</si>
  <si>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</si>
  <si>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</si>
  <si>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</si>
  <si>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</si>
  <si>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</si>
  <si>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</si>
  <si>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</si>
  <si>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</si>
  <si>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</si>
  <si>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</si>
  <si>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</si>
  <si>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</si>
  <si>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</si>
  <si>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</si>
  <si>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</si>
  <si>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</si>
  <si>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</si>
  <si>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</si>
  <si>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</si>
  <si>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</si>
  <si>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</si>
  <si>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</si>
  <si>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</si>
  <si>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</si>
  <si>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</si>
  <si>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</si>
  <si>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</si>
  <si>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</si>
  <si>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</si>
  <si>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</si>
  <si>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</si>
  <si>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</si>
  <si>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</si>
  <si>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</si>
  <si>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</si>
  <si>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</si>
  <si>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</si>
  <si>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</si>
  <si>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</si>
  <si>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</si>
  <si>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</si>
  <si>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</si>
  <si>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</si>
  <si>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</si>
  <si>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</si>
  <si>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</si>
  <si>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</si>
  <si>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</si>
  <si>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</si>
  <si>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</si>
  <si>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</si>
  <si>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</si>
  <si>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</si>
  <si>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</si>
  <si>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</si>
  <si>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</si>
  <si>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</si>
  <si>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</si>
  <si>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</si>
  <si>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</si>
  <si>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</si>
  <si>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</si>
  <si>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</si>
  <si>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</si>
  <si>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</si>
  <si>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</si>
  <si>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</si>
  <si>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</si>
  <si>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</si>
  <si>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</si>
  <si>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</si>
  <si>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</si>
  <si>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</si>
  <si>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</si>
  <si>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</si>
  <si>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</si>
  <si>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</si>
  <si>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</si>
  <si>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</si>
  <si>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</si>
  <si>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</si>
  <si>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</si>
  <si>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</si>
  <si>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</si>
  <si>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</si>
  <si>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</si>
  <si>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</si>
  <si>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</si>
  <si>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</si>
  <si>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</si>
  <si>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</si>
  <si>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</si>
  <si>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</si>
  <si>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</si>
  <si>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</si>
  <si>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</si>
  <si>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</si>
  <si>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</si>
  <si>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</si>
  <si>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</si>
  <si>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</si>
  <si>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</si>
  <si>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</si>
  <si>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</si>
  <si>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</si>
  <si>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</si>
  <si>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</si>
  <si>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</si>
  <si>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</si>
  <si>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</si>
  <si>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</si>
  <si>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</si>
  <si>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</si>
  <si>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</si>
  <si>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</si>
  <si>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</si>
  <si>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</si>
  <si>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</si>
  <si>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</si>
  <si>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</si>
  <si>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</si>
  <si>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</si>
  <si>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</si>
  <si>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</si>
  <si>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</si>
  <si>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</si>
  <si>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</si>
  <si>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</si>
  <si>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</si>
  <si>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</si>
  <si>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</si>
  <si>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</si>
  <si>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</si>
  <si>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</si>
  <si>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</si>
  <si>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</si>
  <si>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</si>
  <si>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</si>
  <si>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</si>
  <si>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</si>
  <si>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</si>
  <si>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</si>
  <si>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</si>
  <si>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</si>
  <si>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</si>
  <si>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</si>
  <si>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</si>
  <si>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</si>
  <si>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</si>
  <si>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</si>
  <si>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</si>
  <si>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</si>
  <si>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</si>
  <si>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</si>
  <si>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</si>
  <si>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</si>
  <si>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</si>
  <si>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</si>
  <si>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</si>
  <si>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</si>
  <si>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</si>
  <si>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</si>
  <si>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</si>
  <si>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</si>
  <si>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</si>
  <si>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</si>
  <si>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</si>
  <si>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</si>
  <si>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</si>
  <si>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</si>
  <si>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</si>
  <si>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</si>
  <si>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</si>
  <si>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</si>
  <si>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</si>
  <si>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</si>
  <si>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</si>
  <si>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</si>
  <si>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</si>
  <si>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</si>
  <si>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</si>
  <si>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</si>
  <si>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</si>
  <si>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</si>
  <si>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</si>
  <si>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</si>
  <si>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</si>
  <si>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</si>
  <si>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</si>
  <si>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</si>
  <si>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</si>
  <si>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</si>
  <si>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</si>
  <si>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</si>
  <si>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</si>
  <si>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</si>
  <si>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</si>
  <si>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</si>
  <si>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</si>
  <si>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</si>
  <si>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</si>
  <si>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</si>
  <si>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</si>
  <si>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</si>
  <si>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</si>
  <si>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</si>
  <si>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</si>
  <si>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</si>
  <si>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</si>
  <si>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</si>
  <si>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</si>
  <si>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</si>
  <si>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</si>
  <si>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</si>
  <si>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</si>
  <si>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</si>
  <si>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</si>
  <si>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</si>
  <si>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</si>
  <si>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</si>
  <si>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</si>
  <si>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</si>
  <si>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</si>
  <si>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</si>
  <si>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</si>
  <si>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</si>
  <si>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</si>
  <si>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</si>
  <si>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</si>
  <si>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</si>
  <si>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</si>
  <si>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</si>
  <si>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</si>
  <si>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</si>
  <si>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</si>
  <si>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</si>
  <si>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</si>
  <si>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</si>
  <si>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</si>
  <si>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</si>
  <si>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</si>
  <si>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</si>
  <si>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</si>
  <si>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</si>
  <si>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</si>
  <si>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</si>
  <si>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</si>
  <si>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</si>
  <si>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</si>
  <si>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</si>
  <si>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</si>
  <si>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</si>
  <si>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</si>
  <si>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</si>
  <si>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</si>
  <si>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</si>
  <si>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</si>
  <si>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</si>
  <si>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</si>
  <si>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</si>
  <si>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</si>
  <si>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</si>
  <si>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</si>
  <si>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</si>
  <si>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</si>
  <si>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</si>
  <si>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</si>
  <si>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</si>
  <si>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</si>
  <si>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</si>
  <si>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</si>
  <si>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</si>
  <si>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</si>
  <si>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</si>
  <si>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</si>
  <si>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</si>
  <si>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</si>
  <si>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</si>
  <si>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</si>
  <si>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</si>
  <si>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</si>
  <si>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</si>
  <si>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</si>
  <si>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</si>
  <si>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</si>
  <si>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</si>
  <si>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</si>
  <si>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</si>
  <si>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</si>
  <si>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</si>
  <si>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</si>
  <si>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</si>
  <si>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</si>
  <si>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</si>
  <si>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</si>
  <si>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</si>
  <si>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</si>
  <si>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</si>
  <si>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</si>
  <si>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</si>
  <si>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</si>
  <si>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</si>
  <si>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</si>
  <si>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</si>
  <si>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</si>
  <si>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</si>
  <si>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</si>
  <si>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</si>
  <si>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</si>
  <si>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</si>
  <si>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</si>
  <si>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</si>
  <si>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</si>
  <si>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</si>
  <si>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</si>
  <si>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</si>
  <si>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</si>
  <si>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</si>
  <si>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</si>
  <si>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</si>
  <si>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</si>
  <si>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</si>
  <si>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</si>
  <si>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</si>
  <si>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</si>
  <si>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</si>
  <si>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</si>
  <si>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</si>
  <si>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</si>
  <si>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</si>
  <si>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</si>
  <si>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</si>
  <si>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</si>
  <si>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</si>
  <si>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</si>
  <si>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</si>
  <si>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</si>
  <si>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</si>
  <si>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</si>
  <si>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</si>
  <si>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</si>
  <si>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</si>
  <si>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</si>
  <si>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</si>
  <si>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</si>
  <si>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</si>
  <si>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</si>
  <si>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</si>
  <si>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</si>
  <si>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</si>
  <si>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</si>
  <si>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</si>
  <si>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</si>
  <si>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</si>
  <si>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</si>
  <si>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</si>
  <si>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</si>
  <si>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</si>
  <si>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</si>
  <si>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</si>
  <si>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</si>
  <si>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</si>
  <si>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</si>
  <si>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</si>
  <si>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</si>
  <si>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</si>
  <si>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</si>
  <si>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</si>
  <si>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</si>
  <si>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</si>
  <si>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</si>
  <si>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</si>
  <si>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</si>
  <si>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</si>
  <si>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</si>
  <si>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</si>
  <si>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</si>
  <si>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</si>
  <si>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</si>
  <si>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</si>
  <si>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</si>
  <si>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</si>
  <si>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</si>
  <si>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</si>
  <si>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</si>
  <si>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</si>
  <si>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</si>
  <si>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</si>
  <si>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</si>
  <si>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</si>
  <si>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</si>
  <si>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</si>
  <si>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</si>
  <si>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</si>
  <si>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</si>
  <si>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</si>
  <si>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</si>
  <si>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</si>
  <si>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</si>
  <si>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</si>
  <si>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</si>
  <si>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</si>
  <si>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</si>
  <si>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</si>
  <si>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</si>
  <si>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</si>
  <si>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</si>
  <si>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</si>
  <si>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</si>
  <si>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</si>
  <si>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</si>
  <si>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</si>
  <si>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</si>
  <si>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</si>
  <si>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</si>
  <si>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</si>
  <si>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</si>
  <si>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</si>
  <si>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</si>
  <si>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</si>
  <si>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</si>
  <si>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</si>
  <si>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</si>
  <si>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</si>
  <si>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</si>
  <si>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</si>
  <si>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</si>
  <si>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</si>
  <si>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</si>
  <si>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</si>
  <si>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</si>
  <si>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</si>
  <si>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</si>
  <si>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</si>
  <si>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</si>
  <si>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</si>
  <si>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</si>
  <si>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</si>
  <si>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</si>
  <si>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</si>
  <si>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</si>
  <si>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</si>
  <si>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</si>
  <si>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</si>
  <si>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</si>
  <si>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</si>
  <si>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</si>
  <si>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</si>
  <si>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</si>
  <si>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</si>
  <si>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</si>
  <si>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</si>
  <si>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</si>
  <si>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</si>
  <si>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</si>
  <si>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</si>
  <si>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</si>
  <si>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</si>
  <si>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</si>
  <si>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</si>
  <si>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</si>
  <si>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</si>
  <si>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</si>
  <si>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</si>
  <si>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</si>
  <si>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</si>
  <si>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</si>
  <si>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</si>
  <si>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</si>
  <si>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</si>
  <si>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</si>
  <si>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</si>
  <si>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</si>
  <si>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</si>
  <si>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</si>
  <si>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</si>
  <si>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</si>
  <si>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</si>
  <si>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</si>
  <si>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</si>
  <si>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</si>
  <si>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</si>
  <si>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</si>
  <si>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</si>
  <si>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</si>
  <si>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</si>
  <si>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</si>
  <si>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</si>
  <si>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</si>
  <si>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</si>
  <si>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</si>
  <si>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</si>
  <si>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</si>
  <si>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</si>
  <si>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</si>
  <si>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</si>
  <si>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</si>
  <si>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</si>
  <si>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</si>
  <si>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</si>
  <si>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</si>
  <si>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</si>
  <si>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</si>
  <si>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</si>
  <si>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</si>
  <si>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</si>
  <si>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</si>
  <si>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</si>
  <si>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</si>
  <si>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</si>
  <si>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</si>
  <si>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</si>
  <si>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</si>
  <si>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</si>
  <si>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</si>
  <si>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</si>
  <si>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</si>
  <si>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</si>
  <si>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</si>
  <si>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</si>
  <si>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</si>
  <si>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</si>
  <si>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</si>
  <si>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</si>
  <si>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</si>
  <si>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</si>
  <si>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</si>
  <si>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</si>
  <si>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</si>
  <si>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</si>
  <si>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</si>
  <si>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</si>
  <si>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</si>
  <si>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</si>
  <si>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</si>
  <si>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</si>
  <si>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</si>
  <si>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</si>
  <si>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</si>
  <si>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</si>
  <si>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</si>
  <si>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</si>
  <si>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</si>
  <si>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</si>
  <si>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</si>
  <si>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</si>
  <si>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</si>
  <si>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</si>
  <si>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</si>
  <si>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</si>
  <si>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</si>
  <si>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</si>
  <si>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</si>
  <si>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</si>
  <si>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</si>
  <si>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</si>
  <si>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</si>
  <si>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</si>
  <si>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</si>
  <si>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</si>
  <si>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</si>
  <si>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</si>
  <si>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</si>
  <si>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</si>
  <si>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</si>
  <si>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</si>
  <si>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</si>
  <si>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</si>
  <si>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</si>
  <si>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</si>
  <si>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</si>
  <si>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</si>
  <si>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</si>
  <si>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</si>
  <si>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</si>
  <si>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</si>
  <si>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</si>
  <si>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</si>
  <si>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</si>
  <si>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</si>
  <si>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</si>
  <si>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</si>
  <si>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</si>
  <si>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</si>
  <si>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</si>
  <si>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</si>
  <si>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</si>
  <si>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</si>
  <si>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</si>
  <si>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</si>
  <si>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</si>
  <si>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</si>
  <si>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</si>
  <si>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</si>
  <si>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</si>
  <si>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</si>
  <si>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</si>
  <si>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</si>
  <si>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</si>
  <si>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</si>
  <si>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</si>
  <si>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</si>
  <si>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</si>
  <si>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</si>
  <si>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</si>
  <si>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</si>
  <si>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</si>
  <si>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</si>
  <si>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</si>
  <si>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</si>
  <si>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</si>
  <si>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</si>
  <si>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</si>
  <si>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</si>
  <si>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</si>
  <si>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</si>
  <si>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</si>
  <si>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</si>
  <si>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</si>
  <si>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</si>
  <si>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</si>
  <si>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</si>
  <si>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</si>
  <si>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</si>
  <si>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</si>
  <si>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</si>
  <si>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</si>
  <si>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</si>
  <si>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</si>
  <si>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</si>
  <si>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</si>
  <si>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</si>
  <si>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</si>
  <si>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</si>
  <si>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</si>
  <si>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</si>
  <si>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</si>
  <si>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</si>
  <si>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</si>
  <si>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</si>
  <si>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</si>
  <si>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</si>
  <si>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</si>
  <si>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</si>
  <si>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</si>
  <si>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</si>
  <si>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</si>
  <si>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</si>
  <si>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</si>
  <si>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</si>
  <si>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</si>
  <si>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</si>
  <si>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</si>
  <si>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</si>
  <si>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</si>
  <si>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</si>
  <si>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</si>
  <si>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</si>
  <si>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</si>
  <si>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</si>
  <si>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</si>
  <si>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</si>
  <si>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</si>
  <si>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</si>
  <si>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</si>
  <si>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</si>
  <si>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</si>
  <si>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</si>
  <si>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</si>
  <si>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</si>
  <si>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</si>
  <si>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</si>
  <si>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</si>
  <si>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</si>
  <si>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</si>
  <si>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</si>
  <si>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</si>
  <si>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</si>
  <si>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</si>
  <si>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</si>
  <si>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</si>
  <si>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</si>
  <si>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</si>
  <si>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</si>
  <si>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</si>
  <si>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</si>
  <si>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</si>
  <si>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</si>
  <si>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</si>
  <si>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</si>
  <si>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</si>
  <si>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</si>
  <si>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</si>
  <si>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</si>
  <si>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</si>
  <si>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</si>
  <si>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</si>
  <si>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</si>
  <si>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</si>
  <si>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</si>
  <si>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</si>
  <si>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</si>
  <si>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</si>
  <si>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</si>
  <si>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</si>
  <si>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</si>
  <si>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</si>
  <si>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</si>
  <si>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</si>
  <si>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</si>
  <si>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</si>
  <si>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</si>
  <si>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</si>
  <si>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</si>
  <si>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</si>
  <si>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</si>
  <si>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</si>
  <si>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</si>
  <si>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</si>
  <si>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</si>
  <si>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</si>
  <si>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</si>
  <si>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</si>
  <si>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</si>
  <si>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</si>
  <si>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</si>
  <si>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</si>
  <si>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</si>
  <si>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</si>
  <si>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</si>
  <si>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</si>
  <si>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</si>
  <si>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</si>
  <si>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</si>
  <si>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</si>
  <si>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</si>
  <si>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</si>
  <si>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</si>
  <si>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</si>
  <si>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</si>
  <si>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</si>
  <si>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</si>
  <si>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</si>
  <si>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</si>
  <si>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</si>
  <si>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</si>
  <si>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</si>
  <si>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</si>
  <si>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</si>
  <si>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</si>
  <si>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</si>
  <si>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</si>
  <si>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</si>
  <si>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</si>
  <si>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</si>
  <si>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</si>
  <si>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</si>
  <si>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</si>
  <si>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</si>
  <si>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</si>
  <si>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</si>
  <si>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</si>
  <si>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</si>
  <si>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</si>
  <si>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</si>
  <si>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</si>
  <si>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</si>
  <si>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</si>
  <si>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</si>
  <si>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</si>
  <si>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</si>
  <si>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</si>
  <si>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</si>
  <si>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</si>
  <si>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</si>
  <si>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</si>
  <si>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</si>
  <si>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</si>
  <si>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</si>
  <si>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</si>
  <si>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</si>
  <si>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</si>
  <si>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</si>
  <si>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</si>
  <si>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</si>
  <si>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</si>
  <si>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</si>
  <si>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</si>
  <si>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</si>
  <si>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</si>
  <si>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</si>
  <si>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</si>
  <si>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</si>
  <si>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</si>
  <si>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</si>
  <si>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</si>
  <si>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</si>
  <si>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</si>
  <si>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</si>
  <si>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</si>
  <si>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</si>
  <si>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</si>
  <si>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</si>
  <si>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</si>
  <si>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</si>
  <si>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</si>
  <si>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</si>
  <si>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</si>
  <si>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</si>
  <si>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</si>
  <si>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</si>
  <si>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</si>
  <si>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</si>
  <si>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</si>
  <si>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</si>
  <si>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</si>
  <si>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</si>
  <si>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</si>
  <si>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</si>
  <si>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</si>
  <si>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</si>
  <si>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</si>
  <si>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</si>
  <si>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</si>
  <si>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</si>
  <si>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</si>
  <si>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</si>
  <si>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</si>
  <si>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</si>
  <si>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</si>
  <si>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</si>
  <si>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</si>
  <si>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</si>
  <si>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</si>
  <si>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</si>
  <si>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</si>
  <si>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</si>
  <si>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</si>
  <si>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</si>
  <si>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</si>
  <si>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</si>
  <si>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</si>
  <si>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</si>
  <si>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</si>
  <si>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</si>
  <si>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</si>
  <si>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</si>
  <si>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</si>
  <si>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</si>
  <si>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</si>
  <si>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</si>
  <si>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</si>
  <si>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</si>
  <si>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</si>
  <si>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</si>
  <si>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</si>
  <si>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</si>
  <si>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</si>
  <si>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</si>
  <si>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</si>
  <si>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</si>
  <si>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</si>
  <si>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</si>
  <si>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</si>
  <si>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</si>
  <si>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</si>
  <si>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</si>
  <si>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</si>
  <si>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</si>
  <si>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</si>
  <si>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</si>
  <si>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</si>
  <si>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</si>
  <si>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</si>
  <si>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</si>
  <si>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</si>
  <si>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</si>
  <si>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</si>
  <si>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</si>
  <si>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</si>
  <si>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</si>
  <si>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</si>
  <si>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</si>
  <si>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</si>
  <si>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</si>
  <si>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</si>
  <si>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</si>
  <si>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</si>
  <si>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</si>
  <si>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</si>
  <si>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</si>
  <si>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</si>
  <si>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</si>
  <si>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</si>
  <si>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</si>
  <si>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</si>
  <si>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</si>
  <si>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</si>
  <si>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</si>
  <si>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</si>
  <si>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</si>
  <si>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</si>
  <si>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</si>
  <si>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</si>
  <si>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</si>
  <si>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</si>
  <si>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</si>
  <si>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</si>
  <si>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</si>
  <si>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</si>
  <si>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</si>
  <si>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</si>
  <si>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</si>
  <si>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</si>
  <si>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</si>
  <si>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</si>
  <si>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</si>
  <si>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</si>
  <si>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</si>
  <si>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</si>
  <si>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</si>
  <si>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</si>
  <si>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</si>
  <si>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</si>
  <si>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</si>
  <si>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</si>
  <si>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</si>
  <si>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</si>
  <si>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</si>
  <si>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</si>
  <si>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</si>
  <si>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</si>
  <si>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</si>
  <si>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</si>
  <si>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</si>
  <si>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</si>
  <si>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</si>
  <si>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</si>
  <si>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</si>
  <si>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</si>
  <si>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</si>
  <si>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</si>
  <si>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</si>
  <si>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</si>
  <si>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</si>
  <si>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</si>
  <si>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</si>
  <si>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</si>
  <si>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</si>
  <si>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</si>
  <si>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</si>
  <si>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</si>
  <si>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</si>
  <si>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</si>
  <si>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</si>
  <si>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</si>
  <si>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</si>
  <si>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</si>
  <si>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</si>
  <si>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</si>
  <si>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</si>
  <si>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</si>
  <si>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</si>
  <si>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</si>
  <si>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</si>
  <si>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</si>
  <si>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</si>
  <si>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</si>
  <si>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</si>
  <si>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</si>
  <si>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</si>
  <si>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</si>
  <si>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</si>
  <si>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</si>
  <si>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</si>
  <si>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</si>
  <si>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</si>
  <si>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</si>
  <si>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</si>
  <si>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</si>
  <si>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</si>
  <si>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</si>
  <si>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</si>
  <si>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</si>
  <si>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</si>
  <si>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</si>
  <si>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</si>
  <si>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</si>
  <si>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</si>
  <si>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</si>
  <si>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</si>
  <si>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</si>
  <si>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</si>
  <si>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</si>
  <si>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</si>
  <si>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</si>
  <si>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</si>
  <si>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</si>
  <si>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</si>
  <si>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</si>
  <si>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</si>
  <si>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</si>
  <si>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</si>
  <si>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</si>
  <si>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</si>
  <si>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</si>
  <si>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</si>
  <si>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</si>
  <si>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</si>
  <si>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</si>
  <si>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</si>
  <si>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</si>
  <si>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</si>
  <si>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</si>
  <si>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</si>
  <si>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</si>
  <si>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</si>
  <si>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</si>
  <si>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</si>
  <si>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</si>
  <si>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</si>
  <si>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</si>
  <si>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</si>
  <si>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</si>
  <si>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</si>
  <si>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</si>
  <si>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</si>
  <si>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</si>
  <si>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</si>
  <si>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</si>
  <si>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</si>
  <si>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</si>
  <si>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</si>
  <si>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</si>
  <si>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</si>
  <si>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</si>
  <si>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</si>
  <si>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</si>
  <si>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</si>
  <si>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</si>
  <si>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</si>
  <si>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</si>
  <si>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</si>
  <si>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</si>
  <si>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</si>
  <si>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</si>
  <si>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</si>
  <si>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</si>
  <si>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</si>
  <si>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</si>
  <si>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</si>
  <si>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</si>
  <si>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</si>
  <si>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</si>
  <si>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</si>
  <si>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</si>
  <si>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</si>
  <si>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</si>
  <si>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</si>
  <si>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</si>
  <si>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</si>
  <si>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</si>
  <si>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</si>
  <si>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</si>
  <si>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</si>
  <si>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</si>
  <si>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</si>
  <si>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</si>
  <si>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</si>
  <si>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</si>
  <si>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</si>
  <si>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</si>
  <si>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</si>
  <si>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</si>
  <si>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</si>
  <si>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</si>
  <si>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</si>
  <si>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</si>
  <si>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</si>
  <si>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</si>
  <si>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</si>
  <si>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</si>
  <si>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</si>
  <si>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</si>
  <si>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</si>
  <si>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</si>
  <si>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</si>
  <si>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</si>
  <si>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</si>
  <si>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</si>
  <si>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</si>
  <si>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</si>
  <si>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</si>
  <si>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</si>
  <si>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</si>
  <si>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</si>
  <si>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</si>
  <si>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</si>
  <si>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</si>
  <si>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</si>
  <si>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</si>
  <si>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</si>
  <si>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</si>
  <si>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</si>
  <si>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</si>
  <si>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</si>
  <si>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</si>
  <si>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</si>
  <si>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</si>
  <si>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</si>
  <si>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</si>
  <si>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</si>
  <si>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</si>
  <si>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</si>
  <si>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</si>
  <si>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</si>
  <si>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</si>
  <si>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</si>
  <si>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</si>
  <si>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</si>
  <si>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</si>
  <si>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</si>
  <si>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</si>
  <si>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</si>
  <si>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</si>
  <si>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</si>
  <si>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</si>
  <si>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</si>
  <si>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</si>
  <si>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</si>
  <si>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</si>
  <si>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</si>
  <si>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</si>
  <si>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</si>
  <si>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</si>
  <si>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</si>
  <si>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</si>
  <si>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</si>
  <si>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</si>
  <si>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</si>
  <si>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</si>
  <si>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</si>
  <si>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</si>
  <si>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</si>
  <si>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</si>
  <si>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</si>
  <si>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</si>
  <si>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</si>
  <si>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</si>
  <si>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</si>
  <si>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</si>
  <si>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</si>
  <si>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</si>
  <si>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</si>
  <si>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</si>
  <si>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</si>
  <si>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</si>
  <si>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</si>
  <si>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</si>
  <si>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</si>
  <si>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</si>
  <si>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</si>
  <si>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</si>
  <si>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</si>
  <si>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</si>
  <si>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</si>
  <si>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</si>
  <si>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</si>
  <si>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</si>
  <si>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</si>
  <si>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</si>
  <si>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</si>
  <si>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</si>
  <si>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</si>
  <si>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</si>
  <si>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</si>
  <si>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</si>
  <si>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</si>
  <si>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</si>
  <si>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</si>
  <si>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</si>
  <si>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</si>
  <si>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</si>
  <si>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</si>
  <si>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</si>
  <si>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</si>
  <si>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</si>
  <si>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</si>
  <si>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</si>
  <si>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</si>
  <si>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</si>
  <si>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</si>
  <si>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</si>
  <si>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</si>
  <si>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</si>
  <si>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</si>
  <si>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</si>
  <si>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</si>
  <si>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</si>
  <si>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</si>
  <si>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</si>
  <si>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</si>
  <si>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</si>
  <si>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</si>
  <si>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</si>
  <si>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</si>
  <si>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</si>
  <si>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</si>
  <si>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</si>
  <si>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</si>
  <si>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</si>
  <si>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</si>
  <si>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</si>
  <si>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</si>
  <si>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</si>
  <si>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</si>
  <si>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</si>
  <si>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</si>
  <si>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</si>
  <si>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</si>
  <si>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</si>
  <si>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</si>
  <si>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</si>
  <si>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</si>
  <si>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</si>
  <si>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</si>
  <si>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</si>
  <si>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</si>
  <si>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</si>
  <si>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</si>
  <si>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</si>
  <si>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</si>
  <si>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</si>
  <si>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</si>
  <si>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</si>
  <si>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</si>
  <si>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</si>
  <si>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</si>
  <si>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</si>
  <si>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</si>
  <si>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</si>
  <si>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</si>
  <si>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</si>
  <si>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</si>
  <si>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</si>
  <si>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</si>
  <si>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</si>
  <si>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</si>
  <si>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</si>
  <si>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</si>
  <si>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</si>
  <si>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</si>
  <si>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</si>
  <si>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</si>
  <si>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</si>
  <si>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</si>
  <si>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</si>
  <si>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</si>
  <si>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</si>
  <si>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</si>
  <si>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</si>
  <si>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</si>
  <si>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</si>
  <si>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</si>
  <si>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</si>
  <si>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</si>
  <si>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</si>
  <si>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</si>
  <si>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</si>
  <si>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</si>
  <si>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</si>
  <si>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</si>
  <si>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</si>
  <si>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</si>
  <si>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</si>
  <si>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</si>
  <si>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</si>
  <si>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</si>
  <si>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</si>
  <si>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</si>
  <si>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</si>
  <si>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</si>
  <si>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</si>
  <si>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</si>
  <si>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</si>
  <si>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</si>
  <si>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</si>
  <si>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</si>
  <si>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</si>
  <si>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</si>
  <si>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</si>
  <si>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</si>
  <si>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</si>
  <si>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</si>
  <si>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</si>
  <si>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</si>
  <si>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</si>
  <si>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</si>
  <si>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</si>
  <si>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</si>
  <si>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</si>
  <si>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</si>
  <si>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</si>
  <si>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</si>
  <si>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</si>
  <si>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</si>
  <si>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</si>
  <si>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</si>
  <si>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</si>
  <si>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</si>
  <si>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</si>
  <si>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</si>
  <si>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</si>
  <si>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</si>
  <si>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</si>
  <si>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</si>
  <si>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</si>
  <si>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</si>
  <si>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</si>
  <si>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</si>
  <si>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</si>
  <si>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</si>
  <si>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</si>
  <si>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</si>
  <si>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</si>
  <si>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</si>
  <si>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</si>
  <si>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</si>
  <si>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</si>
  <si>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</si>
  <si>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</si>
  <si>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</si>
  <si>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</si>
  <si>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</si>
  <si>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</si>
  <si>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</si>
  <si>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</si>
  <si>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</si>
  <si>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</si>
  <si>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</si>
  <si>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</si>
  <si>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</si>
  <si>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</si>
  <si>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</si>
  <si>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</si>
  <si>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</si>
  <si>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</si>
  <si>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</si>
  <si>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</si>
  <si>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</si>
  <si>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</si>
  <si>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</si>
  <si>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</si>
  <si>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</si>
  <si>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</si>
  <si>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</si>
  <si>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</si>
  <si>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</si>
  <si>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</si>
  <si>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</si>
  <si>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</si>
  <si>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</si>
  <si>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</si>
  <si>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</si>
  <si>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</si>
  <si>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</si>
  <si>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</si>
  <si>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</si>
  <si>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</si>
  <si>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</si>
  <si>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</si>
  <si>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</si>
  <si>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</si>
  <si>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</si>
  <si>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</si>
  <si>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</si>
  <si>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</si>
  <si>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</si>
  <si>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</si>
  <si>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</si>
  <si>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</si>
  <si>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</si>
  <si>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</si>
  <si>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</si>
  <si>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</si>
  <si>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</si>
  <si>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</si>
  <si>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</si>
  <si>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</si>
  <si>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</si>
  <si>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</si>
  <si>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</si>
  <si>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</si>
  <si>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</si>
  <si>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</si>
  <si>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</si>
  <si>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</si>
  <si>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</si>
  <si>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</si>
  <si>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</si>
  <si>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</si>
  <si>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</si>
  <si>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</si>
  <si>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</si>
  <si>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</si>
  <si>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</si>
  <si>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</si>
  <si>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</si>
  <si>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</si>
  <si>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</si>
  <si>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</si>
  <si>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</si>
  <si>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</si>
  <si>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</si>
  <si>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</si>
  <si>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</si>
  <si>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</si>
  <si>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</si>
  <si>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</si>
  <si>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</si>
  <si>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</si>
  <si>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</si>
  <si>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</si>
  <si>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</si>
  <si>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</si>
  <si>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</si>
  <si>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</si>
  <si>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</si>
  <si>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</si>
  <si>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</si>
  <si>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</si>
  <si>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</si>
  <si>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</si>
  <si>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</si>
  <si>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</si>
  <si>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</si>
  <si>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</si>
  <si>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</si>
  <si>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</si>
  <si>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</si>
  <si>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</si>
  <si>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</si>
  <si>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</si>
  <si>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</si>
  <si>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</si>
  <si>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</si>
  <si>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</si>
  <si>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</si>
  <si>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</si>
  <si>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</si>
  <si>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</si>
  <si>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</si>
  <si>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</si>
  <si>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</si>
  <si>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</si>
  <si>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</si>
  <si>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</si>
  <si>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</si>
  <si>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</si>
  <si>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</si>
  <si>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</si>
  <si>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</si>
  <si>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</si>
  <si>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</si>
  <si>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</si>
  <si>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</si>
  <si>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</si>
  <si>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</si>
  <si>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</si>
  <si>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</si>
  <si>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</si>
  <si>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</si>
  <si>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</si>
  <si>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</si>
  <si>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</si>
  <si>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</si>
  <si>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</si>
  <si>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</si>
  <si>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</si>
  <si>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</si>
  <si>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</si>
  <si>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</si>
  <si>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</si>
  <si>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</si>
  <si>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</si>
  <si>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</si>
  <si>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</si>
  <si>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</si>
  <si>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</si>
  <si>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</si>
  <si>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</si>
  <si>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</si>
  <si>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</si>
  <si>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</si>
  <si>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</si>
  <si>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</si>
  <si>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</si>
  <si>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</si>
  <si>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</si>
  <si>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</si>
  <si>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</si>
  <si>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</si>
  <si>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</si>
  <si>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</si>
  <si>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</si>
  <si>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</si>
  <si>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</si>
  <si>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</si>
  <si>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</si>
  <si>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</si>
  <si>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</si>
  <si>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</si>
  <si>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</si>
  <si>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</si>
  <si>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</si>
  <si>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</si>
  <si>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</si>
  <si>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</si>
  <si>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</si>
  <si>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</si>
  <si>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</si>
  <si>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</si>
  <si>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</si>
  <si>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</si>
  <si>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</si>
  <si>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</si>
  <si>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</si>
  <si>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</si>
  <si>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</si>
  <si>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</si>
  <si>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</si>
  <si>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</si>
  <si>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</si>
  <si>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</si>
  <si>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</si>
  <si>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</si>
  <si>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</si>
  <si>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</si>
  <si>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</si>
  <si>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</si>
  <si>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</si>
  <si>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</si>
  <si>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</si>
  <si>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</si>
  <si>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</si>
  <si>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</si>
  <si>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</si>
  <si>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</si>
  <si>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</si>
  <si>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</si>
  <si>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</si>
  <si>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</si>
  <si>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</si>
  <si>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</si>
  <si>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</si>
  <si>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</si>
  <si>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</si>
  <si>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</si>
  <si>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</si>
  <si>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</si>
  <si>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</si>
  <si>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</si>
  <si>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</si>
  <si>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</si>
  <si>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</si>
  <si>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</si>
  <si>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</si>
  <si>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</si>
  <si>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</si>
  <si>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</si>
  <si>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</si>
  <si>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</si>
  <si>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</si>
  <si>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</si>
  <si>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</si>
  <si>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</si>
  <si>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</si>
  <si>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</si>
  <si>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</si>
  <si>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</si>
  <si>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</si>
  <si>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</si>
  <si>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</si>
  <si>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</si>
  <si>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</si>
  <si>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</si>
  <si>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</si>
  <si>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</si>
  <si>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</si>
  <si>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</si>
  <si>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</si>
  <si>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</si>
  <si>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</si>
  <si>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</si>
  <si>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</si>
  <si>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</si>
  <si>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</si>
  <si>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</si>
  <si>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</si>
  <si>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</si>
  <si>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</si>
  <si>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</si>
  <si>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</si>
  <si>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</si>
  <si>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</si>
  <si>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</si>
  <si>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</si>
  <si>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</si>
  <si>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</si>
  <si>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</si>
  <si>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</si>
  <si>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</si>
  <si>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</si>
  <si>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</si>
  <si>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</si>
  <si>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</si>
  <si>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</si>
  <si>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</si>
  <si>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</si>
  <si>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</si>
  <si>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</si>
  <si>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</si>
  <si>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</si>
  <si>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</si>
  <si>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</si>
  <si>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</si>
  <si>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</si>
  <si>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</si>
  <si>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</si>
  <si>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</si>
  <si>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</si>
  <si>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</si>
  <si>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</si>
  <si>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</si>
  <si>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</si>
  <si>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</si>
  <si>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</si>
  <si>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</si>
  <si>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</si>
  <si>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</si>
  <si>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</si>
  <si>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</si>
  <si>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</si>
  <si>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</si>
  <si>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</si>
  <si>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</si>
  <si>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</si>
  <si>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</si>
  <si>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</si>
  <si>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</si>
  <si>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</si>
  <si>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</si>
  <si>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</si>
  <si>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</si>
  <si>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</si>
  <si>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</si>
  <si>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</si>
  <si>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</si>
  <si>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</si>
  <si>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</si>
  <si>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</si>
  <si>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</si>
  <si>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</si>
  <si>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</si>
  <si>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</si>
  <si>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</si>
  <si>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</si>
  <si>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</si>
  <si>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</si>
  <si>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</si>
  <si>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</si>
  <si>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</si>
  <si>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</si>
  <si>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</si>
  <si>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</si>
  <si>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</si>
  <si>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</si>
  <si>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</si>
  <si>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</si>
  <si>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</si>
  <si>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</si>
  <si>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</si>
  <si>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</si>
  <si>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</si>
  <si>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</si>
  <si>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</si>
  <si>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</si>
  <si>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</si>
  <si>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</si>
  <si>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</si>
  <si>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</si>
  <si>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</si>
  <si>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</si>
  <si>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</si>
  <si>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</si>
  <si>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</si>
  <si>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</si>
  <si>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</si>
  <si>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</si>
  <si>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</si>
  <si>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</si>
  <si>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</si>
  <si>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</si>
  <si>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</si>
  <si>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</si>
  <si>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</si>
  <si>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</si>
  <si>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</si>
  <si>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</si>
  <si>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</si>
  <si>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</si>
  <si>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</si>
  <si>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</si>
  <si>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</si>
  <si>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</si>
  <si>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</si>
  <si>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</si>
  <si>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</si>
  <si>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</si>
  <si>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</si>
  <si>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</si>
  <si>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</si>
  <si>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</si>
  <si>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</si>
  <si>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</si>
  <si>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</si>
  <si>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</si>
  <si>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</si>
  <si>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</si>
  <si>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</si>
  <si>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</si>
  <si>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</si>
  <si>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</si>
  <si>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</si>
  <si>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</si>
  <si>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</si>
  <si>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</si>
  <si>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</si>
  <si>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</si>
  <si>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</si>
  <si>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</si>
  <si>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</si>
  <si>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</si>
  <si>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</si>
  <si>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</si>
  <si>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</si>
  <si>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</si>
  <si>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</si>
  <si>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</si>
  <si>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</si>
  <si>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</si>
  <si>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</si>
  <si>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</si>
  <si>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</si>
  <si>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</si>
  <si>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</si>
  <si>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</si>
  <si>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</si>
  <si>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</si>
  <si>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</si>
  <si>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</si>
  <si>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</si>
  <si>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</si>
  <si>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</si>
  <si>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</si>
  <si>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</si>
  <si>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</si>
  <si>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</si>
  <si>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</si>
  <si>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</si>
  <si>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</si>
  <si>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</si>
  <si>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</si>
  <si>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</si>
  <si>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</si>
  <si>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</si>
  <si>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</si>
  <si>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</si>
  <si>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</si>
  <si>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</si>
  <si>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</si>
  <si>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</si>
  <si>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</si>
  <si>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</si>
  <si>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</si>
  <si>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</si>
  <si>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</si>
  <si>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</si>
  <si>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</si>
  <si>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</si>
  <si>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</si>
  <si>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</si>
  <si>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</si>
  <si>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</si>
  <si>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</si>
  <si>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</si>
  <si>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</si>
  <si>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</si>
  <si>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</si>
  <si>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</si>
  <si>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</si>
  <si>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</si>
  <si>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</si>
  <si>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</si>
  <si>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</si>
  <si>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</si>
  <si>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</si>
  <si>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</si>
  <si>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</si>
  <si>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</si>
  <si>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</si>
  <si>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</si>
  <si>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</si>
  <si>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</si>
  <si>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</si>
  <si>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</si>
  <si>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</si>
  <si>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</si>
  <si>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</si>
  <si>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</si>
  <si>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</si>
  <si>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</si>
  <si>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</si>
  <si>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</si>
  <si>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</si>
  <si>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</si>
  <si>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</si>
  <si>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</si>
  <si>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</si>
  <si>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</si>
  <si>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</si>
  <si>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</si>
  <si>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</si>
  <si>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</si>
  <si>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</si>
  <si>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</si>
  <si>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</si>
  <si>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</si>
  <si>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</si>
  <si>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</si>
  <si>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</si>
  <si>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</si>
  <si>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</si>
  <si>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</si>
  <si>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</si>
  <si>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</si>
  <si>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</si>
  <si>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</si>
  <si>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</si>
  <si>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</si>
  <si>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</si>
  <si>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</si>
  <si>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</si>
  <si>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</si>
  <si>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</si>
  <si>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</si>
  <si>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</si>
  <si>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</si>
  <si>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</si>
  <si>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</si>
  <si>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</si>
  <si>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</si>
  <si>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</si>
  <si>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</si>
  <si>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</si>
  <si>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</si>
  <si>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</si>
  <si>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</si>
  <si>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</si>
  <si>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</si>
  <si>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</si>
  <si>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</si>
  <si>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</si>
  <si>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</si>
  <si>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</si>
  <si>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</si>
  <si>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</si>
  <si>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</si>
  <si>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</si>
  <si>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</si>
  <si>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</si>
  <si>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</si>
  <si>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</si>
  <si>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</si>
  <si>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</si>
  <si>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</si>
  <si>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</si>
  <si>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</si>
  <si>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</si>
  <si>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</si>
  <si>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</si>
  <si>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</si>
  <si>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</si>
  <si>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</si>
  <si>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</si>
  <si>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</si>
  <si>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</si>
  <si>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</si>
  <si>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</si>
  <si>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</si>
  <si>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</si>
  <si>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</si>
  <si>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</si>
  <si>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</si>
  <si>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</si>
  <si>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</si>
  <si>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</si>
  <si>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</si>
  <si>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</si>
  <si>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</si>
  <si>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</si>
  <si>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</si>
  <si>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</si>
  <si>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</si>
  <si>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</si>
  <si>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</si>
  <si>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</si>
  <si>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</si>
  <si>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</si>
  <si>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</si>
  <si>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</si>
  <si>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</si>
  <si>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</si>
  <si>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</si>
  <si>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</si>
  <si>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</si>
  <si>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</si>
  <si>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</si>
  <si>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</si>
  <si>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</si>
  <si>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</si>
  <si>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</si>
  <si>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</si>
  <si>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</si>
  <si>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</si>
  <si>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</si>
  <si>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</si>
  <si>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</si>
  <si>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</si>
  <si>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</si>
  <si>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</si>
  <si>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</si>
  <si>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</si>
  <si>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</si>
  <si>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</si>
  <si>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</si>
  <si>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</si>
  <si>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</si>
  <si>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</si>
  <si>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</si>
  <si>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</si>
  <si>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</si>
  <si>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</si>
  <si>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</si>
  <si>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</si>
  <si>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</si>
  <si>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</si>
  <si>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</si>
  <si>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</si>
  <si>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</si>
  <si>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</si>
  <si>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</si>
  <si>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</si>
  <si>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</si>
  <si>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</si>
  <si>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</si>
  <si>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</si>
  <si>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</si>
  <si>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</si>
  <si>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</si>
  <si>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</si>
  <si>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</si>
  <si>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</si>
  <si>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</si>
  <si>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</si>
  <si>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</si>
  <si>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</si>
  <si>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</si>
  <si>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</si>
  <si>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</si>
  <si>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</si>
  <si>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</si>
  <si>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</si>
  <si>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</si>
  <si>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</si>
  <si>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</si>
  <si>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</si>
  <si>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</si>
  <si>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</si>
  <si>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</si>
  <si>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</si>
  <si>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</si>
  <si>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</si>
  <si>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</si>
  <si>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</si>
  <si>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</si>
  <si>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</si>
  <si>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</si>
  <si>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</si>
  <si>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</si>
  <si>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</si>
  <si>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</si>
  <si>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</si>
  <si>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</si>
  <si>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</si>
  <si>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</si>
  <si>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</si>
  <si>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</si>
  <si>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</si>
  <si>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</si>
  <si>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</si>
  <si>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</si>
  <si>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</si>
  <si>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</si>
  <si>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</si>
  <si>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</si>
  <si>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</si>
  <si>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</si>
  <si>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</si>
  <si>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</si>
  <si>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</si>
  <si>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</si>
  <si>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</si>
  <si>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</si>
  <si>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</si>
  <si>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</si>
  <si>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</si>
  <si>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</si>
  <si>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</si>
  <si>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</si>
  <si>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</si>
  <si>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</si>
  <si>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</si>
  <si>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</si>
  <si>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</si>
  <si>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</si>
  <si>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</si>
  <si>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</si>
  <si>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</si>
  <si>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</si>
  <si>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</si>
  <si>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</si>
  <si>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</si>
  <si>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</si>
  <si>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</si>
  <si>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</si>
  <si>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</si>
  <si>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</si>
  <si>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</si>
  <si>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</si>
  <si>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</si>
  <si>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</si>
  <si>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</si>
  <si>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</si>
  <si>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</si>
  <si>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</si>
  <si>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</si>
  <si>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</si>
  <si>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</si>
  <si>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</si>
  <si>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</si>
  <si>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</si>
  <si>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</si>
  <si>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</si>
  <si>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</si>
  <si>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</si>
  <si>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</si>
  <si>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</si>
  <si>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</si>
  <si>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</si>
  <si>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</si>
  <si>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</si>
  <si>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</si>
  <si>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</si>
  <si>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</si>
  <si>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</si>
  <si>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</si>
  <si>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</si>
  <si>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</si>
  <si>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</si>
  <si>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</si>
  <si>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</si>
  <si>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</si>
  <si>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</si>
  <si>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</si>
  <si>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</si>
  <si>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</si>
  <si>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</si>
  <si>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</si>
  <si>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</si>
  <si>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</si>
  <si>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</si>
  <si>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</si>
  <si>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</si>
  <si>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</si>
  <si>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</si>
  <si>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</si>
  <si>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</si>
  <si>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</si>
  <si>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</si>
  <si>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</si>
  <si>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</si>
  <si>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</si>
  <si>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</si>
  <si>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</si>
  <si>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</si>
  <si>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</si>
  <si>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</si>
  <si>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</si>
  <si>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</si>
  <si>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</si>
  <si>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</si>
  <si>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</si>
  <si>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</si>
  <si>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</si>
  <si>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</si>
  <si>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</si>
  <si>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</si>
  <si>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</si>
  <si>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</si>
  <si>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</si>
  <si>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</si>
  <si>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</si>
  <si>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</si>
  <si>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</si>
  <si>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</si>
  <si>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</si>
  <si>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</si>
  <si>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</si>
  <si>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</si>
  <si>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</si>
  <si>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</si>
  <si>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</si>
  <si>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</si>
  <si>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</si>
  <si>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</si>
  <si>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</si>
  <si>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</si>
  <si>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</si>
  <si>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</si>
  <si>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</si>
  <si>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</si>
  <si>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</si>
  <si>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</si>
  <si>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</si>
  <si>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</si>
  <si>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</si>
  <si>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</si>
  <si>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</si>
  <si>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</si>
  <si>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</si>
  <si>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</si>
  <si>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</si>
  <si>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</si>
  <si>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</si>
  <si>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</si>
  <si>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</si>
  <si>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</si>
  <si>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</si>
  <si>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</si>
  <si>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</si>
  <si>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</si>
  <si>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</si>
  <si>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</si>
  <si>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</si>
  <si>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</si>
  <si>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</si>
  <si>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</si>
  <si>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</si>
  <si>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</si>
  <si>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</si>
  <si>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</si>
  <si>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</si>
  <si>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</si>
  <si>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</si>
  <si>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</si>
  <si>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</si>
  <si>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</si>
  <si>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</si>
  <si>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</si>
  <si>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</si>
  <si>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</si>
  <si>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</si>
  <si>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</si>
  <si>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</si>
  <si>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</si>
  <si>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</si>
  <si>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</si>
  <si>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</si>
  <si>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</si>
  <si>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</si>
  <si>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</si>
  <si>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</si>
  <si>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</si>
  <si>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</si>
  <si>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</si>
  <si>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</si>
  <si>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</si>
  <si>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</si>
  <si>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</si>
  <si>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</si>
  <si>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</si>
  <si>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</si>
  <si>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</si>
  <si>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</si>
  <si>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</si>
  <si>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</si>
  <si>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</si>
  <si>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</si>
  <si>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</si>
  <si>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</si>
  <si>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</si>
  <si>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</si>
  <si>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</si>
  <si>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</si>
  <si>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</si>
  <si>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</si>
  <si>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</si>
  <si>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</si>
  <si>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</si>
  <si>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</si>
  <si>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</si>
  <si>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</si>
  <si>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</si>
  <si>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</si>
  <si>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</si>
  <si>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</si>
  <si>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</si>
  <si>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</si>
  <si>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</si>
  <si>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</si>
  <si>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</si>
  <si>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</si>
  <si>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</si>
  <si>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</si>
  <si>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</si>
  <si>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</si>
  <si>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</si>
  <si>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</si>
  <si>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</si>
  <si>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</si>
  <si>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</si>
  <si>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</si>
  <si>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</si>
  <si>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</si>
  <si>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</si>
  <si>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</si>
  <si>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</si>
  <si>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</si>
  <si>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</si>
  <si>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</si>
  <si>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</si>
  <si>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</si>
  <si>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</si>
  <si>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</si>
  <si>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</si>
  <si>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</si>
  <si>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</si>
  <si>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</si>
  <si>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</si>
  <si>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</si>
  <si>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</si>
  <si>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</si>
  <si>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</si>
  <si>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</si>
  <si>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</si>
  <si>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</si>
  <si>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</si>
  <si>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</si>
  <si>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</si>
  <si>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</si>
  <si>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</si>
  <si>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</si>
  <si>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</si>
  <si>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</si>
  <si>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</si>
  <si>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</si>
  <si>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</si>
  <si>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</si>
  <si>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</si>
  <si>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</si>
  <si>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</si>
  <si>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</si>
  <si>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</si>
  <si>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</si>
  <si>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</si>
  <si>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</si>
  <si>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</si>
  <si>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</si>
  <si>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</si>
  <si>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</si>
  <si>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</si>
  <si>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</si>
  <si>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</si>
  <si>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</si>
  <si>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</si>
  <si>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</si>
  <si>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</si>
  <si>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</si>
  <si>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</si>
  <si>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</si>
  <si>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</si>
  <si>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</si>
  <si>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</si>
  <si>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</si>
  <si>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</si>
  <si>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</si>
  <si>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</si>
  <si>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</si>
  <si>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</si>
  <si>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</si>
  <si>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</si>
  <si>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</si>
  <si>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</si>
  <si>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</si>
  <si>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</si>
  <si>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</si>
  <si>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</si>
  <si>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</si>
  <si>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</si>
  <si>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</si>
  <si>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</si>
  <si>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</si>
  <si>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</si>
  <si>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</si>
  <si>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</si>
  <si>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</si>
  <si>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</si>
  <si>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</si>
  <si>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</si>
  <si>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</si>
  <si>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</si>
  <si>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</si>
  <si>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</si>
  <si>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</si>
  <si>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</si>
  <si>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</si>
  <si>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</si>
  <si>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</si>
  <si>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</si>
  <si>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</si>
  <si>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</si>
  <si>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</si>
  <si>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</si>
  <si>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</si>
  <si>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</si>
  <si>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</si>
  <si>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</si>
  <si>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</si>
  <si>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</si>
  <si>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</si>
  <si>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</si>
  <si>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</si>
  <si>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</si>
  <si>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</si>
  <si>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</si>
  <si>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</si>
  <si>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</si>
  <si>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</si>
  <si>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</si>
  <si>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</si>
  <si>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</si>
  <si>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</si>
  <si>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</si>
  <si>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</si>
  <si>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</si>
  <si>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</si>
  <si>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</si>
  <si>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</si>
  <si>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</si>
  <si>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</si>
  <si>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</si>
  <si>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</si>
  <si>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</si>
  <si>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</si>
  <si>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</si>
  <si>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</si>
  <si>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</si>
  <si>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</si>
  <si>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</si>
  <si>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</si>
  <si>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</si>
  <si>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</si>
  <si>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</si>
  <si>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</si>
  <si>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</si>
  <si>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</si>
  <si>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</si>
  <si>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</si>
  <si>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</si>
  <si>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</si>
  <si>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</si>
  <si>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</si>
  <si>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</si>
  <si>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</si>
  <si>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</si>
  <si>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</si>
  <si>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</si>
  <si>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</si>
  <si>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</si>
  <si>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</si>
  <si>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</si>
  <si>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</si>
  <si>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</si>
  <si>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</si>
  <si>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</si>
  <si>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</si>
  <si>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</si>
  <si>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</si>
  <si>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</si>
  <si>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</si>
  <si>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</si>
  <si>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</si>
  <si>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</si>
  <si>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</si>
  <si>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</si>
  <si>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</si>
  <si>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</si>
  <si>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</si>
  <si>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</si>
  <si>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</si>
  <si>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</si>
  <si>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</si>
  <si>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</si>
  <si>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</si>
  <si>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</si>
  <si>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</si>
  <si>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</si>
  <si>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</si>
  <si>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</si>
  <si>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</si>
  <si>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</si>
  <si>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</si>
  <si>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</si>
  <si>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</si>
  <si>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</si>
  <si>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</si>
  <si>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</si>
  <si>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</si>
  <si>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</si>
  <si>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</si>
  <si>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</si>
  <si>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</si>
  <si>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</si>
  <si>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</si>
  <si>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</si>
  <si>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</si>
  <si>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</si>
  <si>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</si>
  <si>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</si>
  <si>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</si>
  <si>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</si>
  <si>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</si>
  <si>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</si>
  <si>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</si>
  <si>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</si>
  <si>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</si>
  <si>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</si>
  <si>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</si>
  <si>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</si>
  <si>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</si>
  <si>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</si>
  <si>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</si>
  <si>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</si>
  <si>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</si>
  <si>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</si>
  <si>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</si>
  <si>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</si>
  <si>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</si>
  <si>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</si>
  <si>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</si>
  <si>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</si>
  <si>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</si>
  <si>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</si>
  <si>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</si>
  <si>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</si>
  <si>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</si>
  <si>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</si>
  <si>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</si>
  <si>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</si>
  <si>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</si>
  <si>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</si>
  <si>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</si>
  <si>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</si>
  <si>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</si>
  <si>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</si>
  <si>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</si>
  <si>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</si>
  <si>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</si>
  <si>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</si>
  <si>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</si>
  <si>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</si>
  <si>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</si>
  <si>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</si>
  <si>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</si>
  <si>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</si>
  <si>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</si>
  <si>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</si>
  <si>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</si>
  <si>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</si>
  <si>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</si>
  <si>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</si>
  <si>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</si>
  <si>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</si>
  <si>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</si>
  <si>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</si>
  <si>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</si>
  <si>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</si>
  <si>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</si>
  <si>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</si>
  <si>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</si>
  <si>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</si>
  <si>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</si>
  <si>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</si>
  <si>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</si>
  <si>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</si>
  <si>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</si>
  <si>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</si>
  <si>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</si>
  <si>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</si>
  <si>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</si>
  <si>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</si>
  <si>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</si>
  <si>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</si>
  <si>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</si>
  <si>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</si>
  <si>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</si>
  <si>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</si>
  <si>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</si>
  <si>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</si>
  <si>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</si>
  <si>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</si>
  <si>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</si>
  <si>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</si>
  <si>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</si>
  <si>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</si>
  <si>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</si>
  <si>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</si>
  <si>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</si>
  <si>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</si>
  <si>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</si>
  <si>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</si>
  <si>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</si>
  <si>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</si>
  <si>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</si>
  <si>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</si>
  <si>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</si>
  <si>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</si>
  <si>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</si>
  <si>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</si>
  <si>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</si>
  <si>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</si>
  <si>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</si>
  <si>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</si>
  <si>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</si>
  <si>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</si>
  <si>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</si>
  <si>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</si>
  <si>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</si>
  <si>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</si>
  <si>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</si>
  <si>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</si>
  <si>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</si>
  <si>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</si>
  <si>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</si>
  <si>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</si>
  <si>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</si>
  <si>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</si>
  <si>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</si>
  <si>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</si>
  <si>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</si>
  <si>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</si>
  <si>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</si>
  <si>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</si>
  <si>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</si>
  <si>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</si>
  <si>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</si>
  <si>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</si>
  <si>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</si>
  <si>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</si>
  <si>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</si>
  <si>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</si>
  <si>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</si>
  <si>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</si>
  <si>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</si>
  <si>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</si>
  <si>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</si>
  <si>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</si>
  <si>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</si>
  <si>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</si>
  <si>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</si>
  <si>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</si>
  <si>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</si>
  <si>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</si>
  <si>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</si>
  <si>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</si>
  <si>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</si>
  <si>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</si>
  <si>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</si>
  <si>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</si>
  <si>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</si>
  <si>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</si>
  <si>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</si>
  <si>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</si>
  <si>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</si>
  <si>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</si>
  <si>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</si>
  <si>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</si>
  <si>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</si>
  <si>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</si>
  <si>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</si>
  <si>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</si>
  <si>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</si>
  <si>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</si>
  <si>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</si>
  <si>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</si>
  <si>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</si>
  <si>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</si>
  <si>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</si>
  <si>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</si>
  <si>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</si>
  <si>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</si>
  <si>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</si>
  <si>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</si>
  <si>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</si>
  <si>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</si>
  <si>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</si>
  <si>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</si>
  <si>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</si>
  <si>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</si>
  <si>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</si>
  <si>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</si>
  <si>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</si>
  <si>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</si>
  <si>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</si>
  <si>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</si>
  <si>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</si>
  <si>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</si>
  <si>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</si>
  <si>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</si>
  <si>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</si>
  <si>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</si>
  <si>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</si>
  <si>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</si>
  <si>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</si>
  <si>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</si>
  <si>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</si>
  <si>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</si>
  <si>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</si>
  <si>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</si>
  <si>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</si>
  <si>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</si>
  <si>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</si>
  <si>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</si>
  <si>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</si>
  <si>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</si>
  <si>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</si>
  <si>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</si>
  <si>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</si>
  <si>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</si>
  <si>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</si>
  <si>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</si>
  <si>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</si>
  <si>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</si>
  <si>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</si>
  <si>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</si>
  <si>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</si>
  <si>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</si>
  <si>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</si>
  <si>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</si>
  <si>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</si>
  <si>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</si>
  <si>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</si>
  <si>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</si>
  <si>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</si>
  <si>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</si>
  <si>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</si>
  <si>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</si>
  <si>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</si>
  <si>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</si>
  <si>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</si>
  <si>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</si>
  <si>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</si>
  <si>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</si>
  <si>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</si>
  <si>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</si>
  <si>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</si>
  <si>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</si>
  <si>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</si>
  <si>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</si>
  <si>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</si>
  <si>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</si>
  <si>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</si>
  <si>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</si>
  <si>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</si>
  <si>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</si>
  <si>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</si>
  <si>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</si>
  <si>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</si>
  <si>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</si>
  <si>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</si>
  <si>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</si>
  <si>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</si>
  <si>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</si>
  <si>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</si>
  <si>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</si>
  <si>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</si>
  <si>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</si>
  <si>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</si>
  <si>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</si>
  <si>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</si>
  <si>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</si>
  <si>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</si>
  <si>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</si>
  <si>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</si>
  <si>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</si>
  <si>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</si>
  <si>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</si>
  <si>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</si>
  <si>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</si>
  <si>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</si>
  <si>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</si>
  <si>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</si>
  <si>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</si>
  <si>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</si>
  <si>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</si>
  <si>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</si>
  <si>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</si>
  <si>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</si>
  <si>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</si>
  <si>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</si>
  <si>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</si>
  <si>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</si>
  <si>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</si>
  <si>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</si>
  <si>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</si>
  <si>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</si>
  <si>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</si>
  <si>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</si>
  <si>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</si>
  <si>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</si>
  <si>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</si>
  <si>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</si>
  <si>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</si>
  <si>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</si>
  <si>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</si>
  <si>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</si>
  <si>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</si>
  <si>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</si>
  <si>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</si>
  <si>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</si>
  <si>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</si>
  <si>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</si>
  <si>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</si>
  <si>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</si>
  <si>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</si>
  <si>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</si>
  <si>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</si>
  <si>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</si>
  <si>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</si>
  <si>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</si>
  <si>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</si>
  <si>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</si>
  <si>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</si>
  <si>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</si>
  <si>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</si>
  <si>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</si>
  <si>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</si>
  <si>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</si>
  <si>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</si>
  <si>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</si>
  <si>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</si>
  <si>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</si>
  <si>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</si>
  <si>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</si>
  <si>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</si>
  <si>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</si>
  <si>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</si>
  <si>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</si>
  <si>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</si>
  <si>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</si>
  <si>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</si>
  <si>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</si>
  <si>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</si>
  <si>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</si>
  <si>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</si>
  <si>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</si>
  <si>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</si>
  <si>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</si>
  <si>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</si>
  <si>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</si>
  <si>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</si>
  <si>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</si>
  <si>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</si>
  <si>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</si>
  <si>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</si>
  <si>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</si>
  <si>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</si>
  <si>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</si>
  <si>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</si>
  <si>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</si>
  <si>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</si>
  <si>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</si>
  <si>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</si>
  <si>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</si>
  <si>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</si>
  <si>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</si>
  <si>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</si>
  <si>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</si>
  <si>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</si>
  <si>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</si>
  <si>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</si>
  <si>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</si>
  <si>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</si>
  <si>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</si>
  <si>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</si>
  <si>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</si>
  <si>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</si>
  <si>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</si>
  <si>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</si>
  <si>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</si>
  <si>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</si>
  <si>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</si>
  <si>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</si>
  <si>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</si>
  <si>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</si>
  <si>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</si>
  <si>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</si>
  <si>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</si>
  <si>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</si>
  <si>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</si>
  <si>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</si>
  <si>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</si>
  <si>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</si>
  <si>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</si>
  <si>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</si>
  <si>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</si>
  <si>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</si>
  <si>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</si>
  <si>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</si>
  <si>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</si>
  <si>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</si>
  <si>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</si>
  <si>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</si>
  <si>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</si>
  <si>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</si>
  <si>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</si>
  <si>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</si>
  <si>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</si>
  <si>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</si>
  <si>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</si>
  <si>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</si>
  <si>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</si>
  <si>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</si>
  <si>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</si>
  <si>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</si>
  <si>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</si>
  <si>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</si>
  <si>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</si>
  <si>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</si>
  <si>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</si>
  <si>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</si>
  <si>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</si>
  <si>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</si>
  <si>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</si>
  <si>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</si>
  <si>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</si>
  <si>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</si>
  <si>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</si>
  <si>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</si>
  <si>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</si>
  <si>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</si>
  <si>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</si>
  <si>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</si>
  <si>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</si>
  <si>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</si>
  <si>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</si>
  <si>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</si>
  <si>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</si>
  <si>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</si>
  <si>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</si>
  <si>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</si>
  <si>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</si>
  <si>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</si>
  <si>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</si>
  <si>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</si>
  <si>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</si>
  <si>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</si>
  <si>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</si>
  <si>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</si>
  <si>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</si>
  <si>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</si>
  <si>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</si>
  <si>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</si>
  <si>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</si>
  <si>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</si>
  <si>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</si>
  <si>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</si>
  <si>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</si>
  <si>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</si>
  <si>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</si>
  <si>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</si>
  <si>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</si>
  <si>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</si>
  <si>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</si>
  <si>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</si>
  <si>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</si>
  <si>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</si>
  <si>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</si>
  <si>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</si>
  <si>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</si>
  <si>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</si>
  <si>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</si>
  <si>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</si>
  <si>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</si>
  <si>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</si>
  <si>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</si>
  <si>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</si>
  <si>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</si>
  <si>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</si>
  <si>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</si>
  <si>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</si>
  <si>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</si>
  <si>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</si>
  <si>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</si>
  <si>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</si>
  <si>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</si>
  <si>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</si>
  <si>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</si>
  <si>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</si>
  <si>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</si>
  <si>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</si>
  <si>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</si>
  <si>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</si>
  <si>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</si>
  <si>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</si>
  <si>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</si>
  <si>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</si>
  <si>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</si>
  <si>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</si>
  <si>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</si>
  <si>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</si>
  <si>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</si>
  <si>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</si>
  <si>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</si>
  <si>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</si>
  <si>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</si>
  <si>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</si>
  <si>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</si>
  <si>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</si>
  <si>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</si>
  <si>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</si>
  <si>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</si>
  <si>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</si>
  <si>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</si>
  <si>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</si>
  <si>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</si>
  <si>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</si>
  <si>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</si>
  <si>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</si>
  <si>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</si>
  <si>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</si>
  <si>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</si>
  <si>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</si>
  <si>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</si>
  <si>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</si>
  <si>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</si>
  <si>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</si>
  <si>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</si>
  <si>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</si>
  <si>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</si>
  <si>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</si>
  <si>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</si>
  <si>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</si>
  <si>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</si>
  <si>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</si>
  <si>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</si>
  <si>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</si>
  <si>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</si>
  <si>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</si>
  <si>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</si>
  <si>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</si>
  <si>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</si>
  <si>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</si>
  <si>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</si>
  <si>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</si>
  <si>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</si>
  <si>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</si>
  <si>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</si>
  <si>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</si>
  <si>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</si>
  <si>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</si>
  <si>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</si>
  <si>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</si>
  <si>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</si>
  <si>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</si>
  <si>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</si>
  <si>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</si>
  <si>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</si>
  <si>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</si>
  <si>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</si>
  <si>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</si>
  <si>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</si>
  <si>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</si>
  <si>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</si>
  <si>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</si>
  <si>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</si>
  <si>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</si>
  <si>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</si>
  <si>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</si>
  <si>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</si>
  <si>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</si>
  <si>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</si>
  <si>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</si>
  <si>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</si>
  <si>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</si>
  <si>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</si>
  <si>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</si>
  <si>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</si>
  <si>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</si>
  <si>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</si>
  <si>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</si>
  <si>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</si>
  <si>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</si>
  <si>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</si>
  <si>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</si>
  <si>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</si>
  <si>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</si>
  <si>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</si>
  <si>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</si>
  <si>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</si>
  <si>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</si>
  <si>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</si>
  <si>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</si>
  <si>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</si>
  <si>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</si>
  <si>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</si>
  <si>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</si>
  <si>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</si>
  <si>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</si>
  <si>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</si>
  <si>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</si>
  <si>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</si>
  <si>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</si>
  <si>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</si>
  <si>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</si>
  <si>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</si>
  <si>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</si>
  <si>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</si>
  <si>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</si>
  <si>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</si>
  <si>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</si>
  <si>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</si>
  <si>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</si>
  <si>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</si>
  <si>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</si>
  <si>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</si>
  <si>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</si>
  <si>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</si>
  <si>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</si>
  <si>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</si>
  <si>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</si>
  <si>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</si>
  <si>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</si>
  <si>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</si>
  <si>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</si>
  <si>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</si>
  <si>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</si>
  <si>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</si>
  <si>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</si>
  <si>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</si>
  <si>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</si>
  <si>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</si>
  <si>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</si>
  <si>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</si>
  <si>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</si>
  <si>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</si>
  <si>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</si>
  <si>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</si>
  <si>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</si>
  <si>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</si>
  <si>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</si>
  <si>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</si>
  <si>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</si>
  <si>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</si>
  <si>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</si>
  <si>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</si>
  <si>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</si>
  <si>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</si>
  <si>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</si>
  <si>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</si>
  <si>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</si>
  <si>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</si>
  <si>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</si>
  <si>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</si>
  <si>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</si>
  <si>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</si>
  <si>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</si>
  <si>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</si>
  <si>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</si>
  <si>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</si>
  <si>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</si>
  <si>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</si>
  <si>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</si>
  <si>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</si>
  <si>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</si>
  <si>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</si>
  <si>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</si>
  <si>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</si>
  <si>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</si>
  <si>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</si>
  <si>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</si>
  <si>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</si>
  <si>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</si>
  <si>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</si>
  <si>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</si>
  <si>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</si>
  <si>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</si>
  <si>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</si>
  <si>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</si>
  <si>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</si>
  <si>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</si>
  <si>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</si>
  <si>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</si>
  <si>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</si>
  <si>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</si>
  <si>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</si>
  <si>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</si>
  <si>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</si>
  <si>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</si>
  <si>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</si>
  <si>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</si>
  <si>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</si>
  <si>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</si>
  <si>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</si>
  <si>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</si>
  <si>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</si>
  <si>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</si>
  <si>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</si>
  <si>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</si>
  <si>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</si>
  <si>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</si>
  <si>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</si>
  <si>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</si>
  <si>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</si>
  <si>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</si>
  <si>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</si>
  <si>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</si>
  <si>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</si>
  <si>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</si>
  <si>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</si>
  <si>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</si>
  <si>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</si>
  <si>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</si>
  <si>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</si>
  <si>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</si>
  <si>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</si>
  <si>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</si>
  <si>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</si>
  <si>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</si>
  <si>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</si>
  <si>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</si>
  <si>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</si>
  <si>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</si>
  <si>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</si>
  <si>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</si>
  <si>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</si>
  <si>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</si>
  <si>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</si>
  <si>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</si>
  <si>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</si>
  <si>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</si>
  <si>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</si>
  <si>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</si>
  <si>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</si>
  <si>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</si>
  <si>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</si>
  <si>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</si>
  <si>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</si>
  <si>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</si>
  <si>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</si>
  <si>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</si>
  <si>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</si>
  <si>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</si>
  <si>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</si>
  <si>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</si>
  <si>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</si>
  <si>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</si>
  <si>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</si>
  <si>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</si>
  <si>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</si>
  <si>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</si>
  <si>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</si>
  <si>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</si>
  <si>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</si>
  <si>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</si>
  <si>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</si>
  <si>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</si>
  <si>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</si>
  <si>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</si>
  <si>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</si>
  <si>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</si>
  <si>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</si>
  <si>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</si>
  <si>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</si>
  <si>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</si>
  <si>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</si>
  <si>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</si>
  <si>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</si>
  <si>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</si>
  <si>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</si>
  <si>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</si>
  <si>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</si>
  <si>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</si>
  <si>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</si>
  <si>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</si>
  <si>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</si>
  <si>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</si>
  <si>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</si>
  <si>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</si>
  <si>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</si>
  <si>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</si>
  <si>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</si>
  <si>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</si>
  <si>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</si>
  <si>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</si>
  <si>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</si>
  <si>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</si>
  <si>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</si>
  <si>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</si>
  <si>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</si>
  <si>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</si>
  <si>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</si>
  <si>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</si>
  <si>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</si>
  <si>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</si>
  <si>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</si>
  <si>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</si>
  <si>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</si>
  <si>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</si>
  <si>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</si>
  <si>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</si>
  <si>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</si>
  <si>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</si>
  <si>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</si>
  <si>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</si>
  <si>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</si>
  <si>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</si>
  <si>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</si>
  <si>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</si>
  <si>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</si>
  <si>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</si>
  <si>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</si>
  <si>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</si>
  <si>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</si>
  <si>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</si>
  <si>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</si>
  <si>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</si>
  <si>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</si>
  <si>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</si>
  <si>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</si>
  <si>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</si>
  <si>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</si>
  <si>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</si>
  <si>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</si>
  <si>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</si>
  <si>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</si>
  <si>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</si>
  <si>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</si>
  <si>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</si>
  <si>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</si>
  <si>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</si>
  <si>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</si>
  <si>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</si>
  <si>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</si>
  <si>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</si>
  <si>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</si>
  <si>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</si>
  <si>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</si>
  <si>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</si>
  <si>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</si>
  <si>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</si>
  <si>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</si>
  <si>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</si>
  <si>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</si>
  <si>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</si>
  <si>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</si>
  <si>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</si>
  <si>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</si>
  <si>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</si>
  <si>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</si>
  <si>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</si>
  <si>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</si>
  <si>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</si>
  <si>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</si>
  <si>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</si>
  <si>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</si>
  <si>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</si>
  <si>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</si>
  <si>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</si>
  <si>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</si>
  <si>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</si>
  <si>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</si>
  <si>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</si>
  <si>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</si>
  <si>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</si>
  <si>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</si>
  <si>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</si>
  <si>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</si>
  <si>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</si>
  <si>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</si>
  <si>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</si>
  <si>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</si>
  <si>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</si>
  <si>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</si>
  <si>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</si>
  <si>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</si>
  <si>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</si>
  <si>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</si>
  <si>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</si>
  <si>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</si>
  <si>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</si>
  <si>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</si>
  <si>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</si>
  <si>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</si>
  <si>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</si>
  <si>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</si>
  <si>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</si>
  <si>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</si>
  <si>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</si>
  <si>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</si>
  <si>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</si>
  <si>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</si>
  <si>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</si>
  <si>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</si>
  <si>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</si>
  <si>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</si>
  <si>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</si>
  <si>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</si>
  <si>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</si>
  <si>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</si>
  <si>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</si>
  <si>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</si>
  <si>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</si>
  <si>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</si>
  <si>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</si>
  <si>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</si>
  <si>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</si>
  <si>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</si>
  <si>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</si>
  <si>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</si>
  <si>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</si>
  <si>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</si>
  <si>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</si>
  <si>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</si>
  <si>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</si>
  <si>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</si>
  <si>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</si>
  <si>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</si>
  <si>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</si>
  <si>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</si>
  <si>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</si>
  <si>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</si>
  <si>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</si>
  <si>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</si>
  <si>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</si>
  <si>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</si>
  <si>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</si>
  <si>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</si>
  <si>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</si>
  <si>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</si>
  <si>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</si>
  <si>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</si>
  <si>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</si>
  <si>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</si>
  <si>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</si>
  <si>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</si>
  <si>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</si>
  <si>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</si>
  <si>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</si>
  <si>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</si>
  <si>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</si>
  <si>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</si>
  <si>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</si>
  <si>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</si>
  <si>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</si>
  <si>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</si>
  <si>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</si>
  <si>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</si>
  <si>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</si>
  <si>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</si>
  <si>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</si>
  <si>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</si>
  <si>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</si>
  <si>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</si>
  <si>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</si>
  <si>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</si>
  <si>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</si>
  <si>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</si>
  <si>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</si>
  <si>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</si>
  <si>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</si>
  <si>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</si>
  <si>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</si>
  <si>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</si>
  <si>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</si>
  <si>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</si>
  <si>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</si>
  <si>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</si>
  <si>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</si>
  <si>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</si>
  <si>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</si>
  <si>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</si>
  <si>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</si>
  <si>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</si>
  <si>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</si>
  <si>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</si>
  <si>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</si>
  <si>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</si>
  <si>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</si>
  <si>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</si>
  <si>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</si>
  <si>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</si>
  <si>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</si>
  <si>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</si>
  <si>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</si>
  <si>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</si>
  <si>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</si>
  <si>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</si>
  <si>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</si>
  <si>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</si>
  <si>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</si>
  <si>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</si>
  <si>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</si>
  <si>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</si>
  <si>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</si>
  <si>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</si>
  <si>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</si>
  <si>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</si>
  <si>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</si>
  <si>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</si>
  <si>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</si>
  <si>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</si>
  <si>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</si>
  <si>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</si>
  <si>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</si>
  <si>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</si>
  <si>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</si>
  <si>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</si>
  <si>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</si>
  <si>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</si>
  <si>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</si>
  <si>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</si>
  <si>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</si>
  <si>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</si>
  <si>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</si>
  <si>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</si>
  <si>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</si>
  <si>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</si>
  <si>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</si>
  <si>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</si>
  <si>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</si>
  <si>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</si>
  <si>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</si>
  <si>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</si>
  <si>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</si>
  <si>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</si>
  <si>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</si>
  <si>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</si>
  <si>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</si>
  <si>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</si>
  <si>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</si>
  <si>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</si>
  <si>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</si>
  <si>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</si>
  <si>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</si>
  <si>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</si>
  <si>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</si>
  <si>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</si>
  <si>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</si>
  <si>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</si>
  <si>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</si>
  <si>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</si>
  <si>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</si>
  <si>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</si>
  <si>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</si>
  <si>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</si>
  <si>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</si>
  <si>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</si>
  <si>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</si>
  <si>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</si>
  <si>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</si>
  <si>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</si>
  <si>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</si>
  <si>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</si>
  <si>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</si>
  <si>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</si>
  <si>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</si>
  <si>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</si>
  <si>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</si>
  <si>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</si>
  <si>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</si>
  <si>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</si>
  <si>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</si>
  <si>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</si>
  <si>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</si>
  <si>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</si>
  <si>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</si>
  <si>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</si>
  <si>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</si>
  <si>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</si>
  <si>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</si>
  <si>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</si>
  <si>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</si>
  <si>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</si>
  <si>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</si>
  <si>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</si>
  <si>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</si>
  <si>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</si>
  <si>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</si>
  <si>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</si>
  <si>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</si>
  <si>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</si>
  <si>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</si>
  <si>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</si>
  <si>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</si>
  <si>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</si>
  <si>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</si>
  <si>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</si>
  <si>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</si>
  <si>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</si>
  <si>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</si>
  <si>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</si>
  <si>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</si>
  <si>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</si>
  <si>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</si>
  <si>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</si>
  <si>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</si>
  <si>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</si>
  <si>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</si>
  <si>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</si>
  <si>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</si>
  <si>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</si>
  <si>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</si>
  <si>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</si>
  <si>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</si>
  <si>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</si>
  <si>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</si>
  <si>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</si>
  <si>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</si>
  <si>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</si>
  <si>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</si>
  <si>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</si>
  <si>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</si>
  <si>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</si>
  <si>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</si>
  <si>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</si>
  <si>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</si>
  <si>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</si>
  <si>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</si>
  <si>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</si>
  <si>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</si>
  <si>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</si>
  <si>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</si>
  <si>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</si>
  <si>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</si>
  <si>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</si>
  <si>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</si>
  <si>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</si>
  <si>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</si>
  <si>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</si>
  <si>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</si>
  <si>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</si>
  <si>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</si>
  <si>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</si>
  <si>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</si>
  <si>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</si>
  <si>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</si>
  <si>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</si>
  <si>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</si>
  <si>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</si>
  <si>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</si>
  <si>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</si>
  <si>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</si>
  <si>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</si>
  <si>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</si>
  <si>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</si>
  <si>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</si>
  <si>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</si>
  <si>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</si>
  <si>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</si>
  <si>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</si>
  <si>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</si>
  <si>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</si>
  <si>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</si>
  <si>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</si>
  <si>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</si>
  <si>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</si>
  <si>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</si>
  <si>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</si>
  <si>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</si>
  <si>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</si>
  <si>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</si>
  <si>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</si>
  <si>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</si>
  <si>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</si>
  <si>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</si>
  <si>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</si>
  <si>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</si>
  <si>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</si>
  <si>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</si>
  <si>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</si>
  <si>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</si>
  <si>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</si>
  <si>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</si>
  <si>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</si>
  <si>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</si>
  <si>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</si>
  <si>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</si>
  <si>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</si>
  <si>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</si>
  <si>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</si>
  <si>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</si>
  <si>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</si>
  <si>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</si>
  <si>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</si>
  <si>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</si>
  <si>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</si>
  <si>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</si>
  <si>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</si>
  <si>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</si>
  <si>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</si>
  <si>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</si>
  <si>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</si>
  <si>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</si>
  <si>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</si>
  <si>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</si>
  <si>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</si>
  <si>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</si>
  <si>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</si>
  <si>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</si>
  <si>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</si>
  <si>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</si>
  <si>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</si>
  <si>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</si>
  <si>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</si>
  <si>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</si>
  <si>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</si>
  <si>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</si>
  <si>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</si>
  <si>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</si>
  <si>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</si>
  <si>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</si>
  <si>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</si>
  <si>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</si>
  <si>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</si>
  <si>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</si>
  <si>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</si>
  <si>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</si>
  <si>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</si>
  <si>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</si>
  <si>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</si>
  <si>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</si>
  <si>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</si>
  <si>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</si>
  <si>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</si>
  <si>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</si>
  <si>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</si>
  <si>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</si>
  <si>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</si>
  <si>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</si>
  <si>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</si>
  <si>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</si>
  <si>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</si>
  <si>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</si>
  <si>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</si>
  <si>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</si>
  <si>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</si>
  <si>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</si>
  <si>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</si>
  <si>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</si>
  <si>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</si>
  <si>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</si>
  <si>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</si>
  <si>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</si>
  <si>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</si>
  <si>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</si>
  <si>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</si>
  <si>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</si>
  <si>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</si>
  <si>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</si>
  <si>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</si>
  <si>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</si>
  <si>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</si>
  <si>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</si>
  <si>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</si>
  <si>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</si>
  <si>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</si>
  <si>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</si>
  <si>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</si>
  <si>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</si>
  <si>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</si>
  <si>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</si>
  <si>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</si>
  <si>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</si>
  <si>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</si>
  <si>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</si>
  <si>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</si>
  <si>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</si>
  <si>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</si>
  <si>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</si>
  <si>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</si>
  <si>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</si>
  <si>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</si>
  <si>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</si>
  <si>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</si>
  <si>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</si>
  <si>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</si>
  <si>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</si>
  <si>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</si>
  <si>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</si>
  <si>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</si>
  <si>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</si>
  <si>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</si>
  <si>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</si>
  <si>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</si>
  <si>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</si>
  <si>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</si>
  <si>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</si>
  <si>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</si>
  <si>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</si>
  <si>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</si>
  <si>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</si>
  <si>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</si>
  <si>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</si>
  <si>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</si>
  <si>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</si>
  <si>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</si>
  <si>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</si>
  <si>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</si>
  <si>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</si>
  <si>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</si>
  <si>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</si>
  <si>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</si>
  <si>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</si>
  <si>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</si>
  <si>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</si>
  <si>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</si>
  <si>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</si>
  <si>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</si>
  <si>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</si>
  <si>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</si>
  <si>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</si>
  <si>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</si>
  <si>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</si>
  <si>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</si>
  <si>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</si>
  <si>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</si>
  <si>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</si>
  <si>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</si>
  <si>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</si>
  <si>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</si>
  <si>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</si>
  <si>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</si>
  <si>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</si>
  <si>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</si>
  <si>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</si>
  <si>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</si>
  <si>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</si>
  <si>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</si>
  <si>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</si>
  <si>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</si>
  <si>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</si>
  <si>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</si>
  <si>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</si>
  <si>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</si>
  <si>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</si>
  <si>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</si>
  <si>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</si>
  <si>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</si>
  <si>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</si>
  <si>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</si>
  <si>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</si>
  <si>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</si>
  <si>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</si>
  <si>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</si>
  <si>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</si>
  <si>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</si>
  <si>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</si>
  <si>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</si>
  <si>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</si>
  <si>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</si>
  <si>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</si>
  <si>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</si>
  <si>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</si>
  <si>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</si>
  <si>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</si>
  <si>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</si>
  <si>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</si>
  <si>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</si>
  <si>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</si>
  <si>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</si>
  <si>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</si>
  <si>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</si>
  <si>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</si>
  <si>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</si>
  <si>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</si>
  <si>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</si>
  <si>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</si>
  <si>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</si>
  <si>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</si>
  <si>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</si>
  <si>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</si>
  <si>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</si>
  <si>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</si>
  <si>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</si>
  <si>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</si>
  <si>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</si>
  <si>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</si>
  <si>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</si>
  <si>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</si>
  <si>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</si>
  <si>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</si>
  <si>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</si>
  <si>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</si>
  <si>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</si>
  <si>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</si>
  <si>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</si>
  <si>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</si>
  <si>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</si>
  <si>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</si>
  <si>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</si>
  <si>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</si>
  <si>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</si>
  <si>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</si>
  <si>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</si>
  <si>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</si>
  <si>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</si>
  <si>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</si>
  <si>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</si>
  <si>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</si>
  <si>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</si>
  <si>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</si>
  <si>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</si>
  <si>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</si>
  <si>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</si>
  <si>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</si>
  <si>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</si>
  <si>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</si>
  <si>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</si>
  <si>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</si>
  <si>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</si>
  <si>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</si>
  <si>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</si>
  <si>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</si>
  <si>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</si>
  <si>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</si>
  <si>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</si>
  <si>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</si>
  <si>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</si>
  <si>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</si>
  <si>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</si>
  <si>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</si>
  <si>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</si>
  <si>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</si>
  <si>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</si>
  <si>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</si>
  <si>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</si>
  <si>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</si>
  <si>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</si>
  <si>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</si>
  <si>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</si>
  <si>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</si>
  <si>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</si>
  <si>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</si>
  <si>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</si>
  <si>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</si>
  <si>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</si>
  <si>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</si>
  <si>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</si>
  <si>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</si>
  <si>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</si>
  <si>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</si>
  <si>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</si>
  <si>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</si>
  <si>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</si>
  <si>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</si>
  <si>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</si>
  <si>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</si>
  <si>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</si>
  <si>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</si>
  <si>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</si>
  <si>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</si>
  <si>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</si>
  <si>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</si>
  <si>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</si>
  <si>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</si>
  <si>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</si>
  <si>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</si>
  <si>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</si>
  <si>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</si>
  <si>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</si>
  <si>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</si>
  <si>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</si>
  <si>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</si>
  <si>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</si>
  <si>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</si>
  <si>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</si>
  <si>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</si>
  <si>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</si>
  <si>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</si>
  <si>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</si>
  <si>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</si>
  <si>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</si>
  <si>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</si>
  <si>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</si>
  <si>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</si>
  <si>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</si>
  <si>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</si>
  <si>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</si>
  <si>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</si>
  <si>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</si>
  <si>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</si>
  <si>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</si>
  <si>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</si>
  <si>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</si>
  <si>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</si>
  <si>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</si>
  <si>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</si>
  <si>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</si>
  <si>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</si>
  <si>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</si>
  <si>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</si>
  <si>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</si>
  <si>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</si>
  <si>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</si>
  <si>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</si>
  <si>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</si>
  <si>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</si>
  <si>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</si>
  <si>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</si>
  <si>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</si>
  <si>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</si>
  <si>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</si>
  <si>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</si>
  <si>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</si>
  <si>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</si>
  <si>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</si>
  <si>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</si>
  <si>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</si>
  <si>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</si>
  <si>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</si>
  <si>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</si>
  <si>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</si>
  <si>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</si>
  <si>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</si>
  <si>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</si>
  <si>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</si>
  <si>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</si>
  <si>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</si>
  <si>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</si>
  <si>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</si>
  <si>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</si>
  <si>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</si>
  <si>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</si>
  <si>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</si>
  <si>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</si>
  <si>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</si>
  <si>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</si>
  <si>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</si>
  <si>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</si>
  <si>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</si>
  <si>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</si>
  <si>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</si>
  <si>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</si>
  <si>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</si>
  <si>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</si>
  <si>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</si>
  <si>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</si>
  <si>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</si>
  <si>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</si>
  <si>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</si>
  <si>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</si>
  <si>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</si>
  <si>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</si>
  <si>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</si>
  <si>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</si>
  <si>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</si>
  <si>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</si>
  <si>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</si>
  <si>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</si>
  <si>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</si>
  <si>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</si>
  <si>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</si>
  <si>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</si>
  <si>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</si>
  <si>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</si>
  <si>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</si>
  <si>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</si>
  <si>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</si>
  <si>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</si>
  <si>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</si>
  <si>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</si>
  <si>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</si>
  <si>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</si>
  <si>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</si>
  <si>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</si>
  <si>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</si>
  <si>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</si>
  <si>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</si>
  <si>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</si>
  <si>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</si>
  <si>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</si>
  <si>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</si>
  <si>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</si>
  <si>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</si>
  <si>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</si>
  <si>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</si>
  <si>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</si>
  <si>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</si>
  <si>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</si>
  <si>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</si>
  <si>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</si>
  <si>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</si>
  <si>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</si>
  <si>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</si>
  <si>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</si>
  <si>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</si>
  <si>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</si>
  <si>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</si>
  <si>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</si>
  <si>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</si>
  <si>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</si>
  <si>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</si>
  <si>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</si>
  <si>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</si>
  <si>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</si>
  <si>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</si>
  <si>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</si>
  <si>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</si>
  <si>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</si>
  <si>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</si>
  <si>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</si>
  <si>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</si>
  <si>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</si>
  <si>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</si>
  <si>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</si>
  <si>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</si>
  <si>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</si>
  <si>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</si>
  <si>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</si>
  <si>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</si>
  <si>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</si>
  <si>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</si>
  <si>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</si>
  <si>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</si>
  <si>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</si>
  <si>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</si>
  <si>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</si>
  <si>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</si>
  <si>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</si>
  <si>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</si>
  <si>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</si>
  <si>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</si>
  <si>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</si>
  <si>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</si>
  <si>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</si>
  <si>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</si>
  <si>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</si>
  <si>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</si>
  <si>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</si>
  <si>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</si>
  <si>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</si>
  <si>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</si>
  <si>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</si>
  <si>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</si>
  <si>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</si>
  <si>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</si>
  <si>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</si>
  <si>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</si>
  <si>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</si>
  <si>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</si>
  <si>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</si>
  <si>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</si>
  <si>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</si>
  <si>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</si>
  <si>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</si>
  <si>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</si>
  <si>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</si>
  <si>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</si>
  <si>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</si>
  <si>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</si>
  <si>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</si>
  <si>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</si>
  <si>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</si>
  <si>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</si>
  <si>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</si>
  <si>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</si>
  <si>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</si>
  <si>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</si>
  <si>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</si>
  <si>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</si>
  <si>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</si>
  <si>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</si>
  <si>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</si>
  <si>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</si>
  <si>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</si>
  <si>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</si>
  <si>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</si>
  <si>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</si>
  <si>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</si>
  <si>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</si>
  <si>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</si>
  <si>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</si>
  <si>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</si>
  <si>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</si>
  <si>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</si>
  <si>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</si>
  <si>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</si>
  <si>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</si>
  <si>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</si>
  <si>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</si>
  <si>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</si>
  <si>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</si>
  <si>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</si>
  <si>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</si>
  <si>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</si>
  <si>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</si>
  <si>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</si>
  <si>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</si>
  <si>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</si>
  <si>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</si>
  <si>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</si>
  <si>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</si>
  <si>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</si>
  <si>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</si>
  <si>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</si>
  <si>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</si>
  <si>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</si>
  <si>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</si>
  <si>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</si>
  <si>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</si>
  <si>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</si>
  <si>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</si>
  <si>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</si>
  <si>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</si>
  <si>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</si>
  <si>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</si>
  <si>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</si>
  <si>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</si>
  <si>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</si>
  <si>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</si>
  <si>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</si>
  <si>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</si>
  <si>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</si>
  <si>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</si>
  <si>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</si>
  <si>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</si>
  <si>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</si>
  <si>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</si>
  <si>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</si>
  <si>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</si>
  <si>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</si>
  <si>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</si>
  <si>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</si>
  <si>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</si>
  <si>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</si>
  <si>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</si>
  <si>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</si>
  <si>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</si>
  <si>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</si>
  <si>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</si>
  <si>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</si>
  <si>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</si>
  <si>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</si>
  <si>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</si>
  <si>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</si>
  <si>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</si>
  <si>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</si>
  <si>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</si>
  <si>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</si>
  <si>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</si>
  <si>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</si>
  <si>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</si>
  <si>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</si>
  <si>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</si>
  <si>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</si>
  <si>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</si>
  <si>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</si>
  <si>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</si>
  <si>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</si>
  <si>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</si>
  <si>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</si>
  <si>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</si>
  <si>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</si>
  <si>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</si>
  <si>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</si>
  <si>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</si>
  <si>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</si>
  <si>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</si>
  <si>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</si>
  <si>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</si>
  <si>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</si>
  <si>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</si>
  <si>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</si>
  <si>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</si>
  <si>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</si>
  <si>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</si>
  <si>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</si>
  <si>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</si>
  <si>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</si>
  <si>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</si>
  <si>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</si>
  <si>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</si>
  <si>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</si>
  <si>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</si>
  <si>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</si>
  <si>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</si>
  <si>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</si>
  <si>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</si>
  <si>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</si>
  <si>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</si>
  <si>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</si>
  <si>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</si>
  <si>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</si>
  <si>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</si>
  <si>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</si>
  <si>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</si>
  <si>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</si>
  <si>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</si>
  <si>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</si>
  <si>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</si>
  <si>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</si>
  <si>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</si>
  <si>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</si>
  <si>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</si>
  <si>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</si>
  <si>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</si>
  <si>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</si>
  <si>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</si>
  <si>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</si>
  <si>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</si>
  <si>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</si>
  <si>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</si>
  <si>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</si>
  <si>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</si>
  <si>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</si>
  <si>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</si>
  <si>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</si>
  <si>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</si>
  <si>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</si>
  <si>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</si>
  <si>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</si>
  <si>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</si>
  <si>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</si>
  <si>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</si>
  <si>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</si>
  <si>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</si>
  <si>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</si>
  <si>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</si>
  <si>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</si>
  <si>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</si>
  <si>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</si>
  <si>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</si>
  <si>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</si>
  <si>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</si>
  <si>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</si>
  <si>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</si>
  <si>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</si>
  <si>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</si>
  <si>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</si>
  <si>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</si>
  <si>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</si>
  <si>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</si>
  <si>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</si>
  <si>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</si>
  <si>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</si>
  <si>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</si>
  <si>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</si>
  <si>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</si>
  <si>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</si>
  <si>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</si>
  <si>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</si>
  <si>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</si>
  <si>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</si>
  <si>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</si>
  <si>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</si>
  <si>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</si>
  <si>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</si>
  <si>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</si>
  <si>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</si>
  <si>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</si>
  <si>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</si>
  <si>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</si>
  <si>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</si>
  <si>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</si>
  <si>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</si>
  <si>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</si>
  <si>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</si>
  <si>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</si>
  <si>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</si>
  <si>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</si>
  <si>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</si>
  <si>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</si>
  <si>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</si>
  <si>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</si>
  <si>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</si>
  <si>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</si>
  <si>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</si>
  <si>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</si>
  <si>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</si>
  <si>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</si>
  <si>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</si>
  <si>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</si>
  <si>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</si>
  <si>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</si>
  <si>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</si>
  <si>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</si>
  <si>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</si>
  <si>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</si>
  <si>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</si>
  <si>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</si>
  <si>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</si>
  <si>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</si>
  <si>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</si>
  <si>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</si>
  <si>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</si>
  <si>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</si>
  <si>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</si>
  <si>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</si>
  <si>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</si>
  <si>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</si>
  <si>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</si>
  <si>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</si>
  <si>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</si>
  <si>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</si>
  <si>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</si>
  <si>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</si>
  <si>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</si>
  <si>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</si>
  <si>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</si>
  <si>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</si>
  <si>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</si>
  <si>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</si>
  <si>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</si>
  <si>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</si>
  <si>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</si>
  <si>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</si>
  <si>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</si>
  <si>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</si>
  <si>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</si>
  <si>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</si>
  <si>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</si>
  <si>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</si>
  <si>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</si>
  <si>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</si>
  <si>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</si>
  <si>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</si>
  <si>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</si>
  <si>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</si>
  <si>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</si>
  <si>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</si>
  <si>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</si>
  <si>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</si>
  <si>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</si>
  <si>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</si>
  <si>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</si>
  <si>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</si>
  <si>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</si>
  <si>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</si>
  <si>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</si>
  <si>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</si>
  <si>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</si>
  <si>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</si>
  <si>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</si>
  <si>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</si>
  <si>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</si>
  <si>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</si>
  <si>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</si>
  <si>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</si>
  <si>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</si>
  <si>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</si>
  <si>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</si>
  <si>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</si>
  <si>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</si>
  <si>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</si>
  <si>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</si>
  <si>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</si>
  <si>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</si>
  <si>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</si>
  <si>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</si>
  <si>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</si>
  <si>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</si>
  <si>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</si>
  <si>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</si>
  <si>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</si>
  <si>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</si>
  <si>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</si>
  <si>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</si>
  <si>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</si>
  <si>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</si>
  <si>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</si>
  <si>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</si>
  <si>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</si>
  <si>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</si>
  <si>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</si>
  <si>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</si>
  <si>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</si>
  <si>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</si>
  <si>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</si>
  <si>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</si>
  <si>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</si>
  <si>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</si>
  <si>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</si>
  <si>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</si>
  <si>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</si>
  <si>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</si>
  <si>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</si>
  <si>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</si>
  <si>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</si>
  <si>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</si>
  <si>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</si>
  <si>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</si>
  <si>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</si>
  <si>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</si>
  <si>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</si>
  <si>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</si>
  <si>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</si>
  <si>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</si>
  <si>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</si>
  <si>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</si>
  <si>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</si>
  <si>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</si>
  <si>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</si>
  <si>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</si>
  <si>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</si>
  <si>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</si>
  <si>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</si>
  <si>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</si>
  <si>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</si>
  <si>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</si>
  <si>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</si>
  <si>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</si>
  <si>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</si>
  <si>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</si>
  <si>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</si>
  <si>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</si>
  <si>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</si>
  <si>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</si>
  <si>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</si>
  <si>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</si>
  <si>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</si>
  <si>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</si>
  <si>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</si>
  <si>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</si>
  <si>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</si>
  <si>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</si>
  <si>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</si>
  <si>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</si>
  <si>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</si>
  <si>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</si>
  <si>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</si>
  <si>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</si>
  <si>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</si>
  <si>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</si>
  <si>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</si>
  <si>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</si>
  <si>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</si>
  <si>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</si>
  <si>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</si>
  <si>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</si>
  <si>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</si>
  <si>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</si>
  <si>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</si>
  <si>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</si>
  <si>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</si>
  <si>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</si>
  <si>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</si>
  <si>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</si>
  <si>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</si>
  <si>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</si>
  <si>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</si>
  <si>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</si>
  <si>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</si>
  <si>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</si>
  <si>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</si>
  <si>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</si>
  <si>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</si>
  <si>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</si>
  <si>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</si>
  <si>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</si>
  <si>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</si>
  <si>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</si>
  <si>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</si>
  <si>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</si>
  <si>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</si>
  <si>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</si>
  <si>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</si>
  <si>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</si>
  <si>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</si>
  <si>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</si>
  <si>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</si>
  <si>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</si>
  <si>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</si>
  <si>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</si>
  <si>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</si>
  <si>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</si>
  <si>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</si>
  <si>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</si>
  <si>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</si>
  <si>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</si>
  <si>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</si>
  <si>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</si>
  <si>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</si>
  <si>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</si>
  <si>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</si>
  <si>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</si>
  <si>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</si>
  <si>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</si>
  <si>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</si>
  <si>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</si>
  <si>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</si>
  <si>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</si>
  <si>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</si>
  <si>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</si>
  <si>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</si>
  <si>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</si>
  <si>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</si>
  <si>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</si>
  <si>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</si>
  <si>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</si>
  <si>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</si>
  <si>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</si>
  <si>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</si>
  <si>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</si>
  <si>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</si>
  <si>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</si>
  <si>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</si>
  <si>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</si>
  <si>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</si>
  <si>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</si>
  <si>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</si>
  <si>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</si>
  <si>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</si>
  <si>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</si>
  <si>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</si>
  <si>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</si>
  <si>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</si>
  <si>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</si>
  <si>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</si>
  <si>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</si>
  <si>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</si>
  <si>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</si>
  <si>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</si>
  <si>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</si>
  <si>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</si>
  <si>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</si>
  <si>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</si>
  <si>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</si>
  <si>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</si>
  <si>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</si>
  <si>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</si>
  <si>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</si>
  <si>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</si>
  <si>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</si>
  <si>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</si>
  <si>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</si>
  <si>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</si>
  <si>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</si>
  <si>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</si>
  <si>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</si>
  <si>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</si>
  <si>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</si>
  <si>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</si>
  <si>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</si>
  <si>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</si>
  <si>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</si>
  <si>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</si>
  <si>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</si>
  <si>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</si>
  <si>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</si>
  <si>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</si>
  <si>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</si>
  <si>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</si>
  <si>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</si>
  <si>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</si>
  <si>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</si>
  <si>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</si>
  <si>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</si>
  <si>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</si>
  <si>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</si>
  <si>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</si>
  <si>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</si>
  <si>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</si>
  <si>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</si>
  <si>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</si>
  <si>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</si>
  <si>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</si>
  <si>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</si>
  <si>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</si>
  <si>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</si>
  <si>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</si>
  <si>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</si>
  <si>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</si>
  <si>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</si>
  <si>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</si>
  <si>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</si>
  <si>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</si>
  <si>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</si>
  <si>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</si>
  <si>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</si>
  <si>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</si>
  <si>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</si>
  <si>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</si>
  <si>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</si>
  <si>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</si>
  <si>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</si>
  <si>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</si>
  <si>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</si>
  <si>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</si>
  <si>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</si>
  <si>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</si>
  <si>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</si>
  <si>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</si>
  <si>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</si>
  <si>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</si>
  <si>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</si>
  <si>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</si>
  <si>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</si>
  <si>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</si>
  <si>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</si>
  <si>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</si>
  <si>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</si>
  <si>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</si>
  <si>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</si>
  <si>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</si>
  <si>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</si>
  <si>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</si>
  <si>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</si>
  <si>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</si>
  <si>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</si>
  <si>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</si>
  <si>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</si>
  <si>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</si>
  <si>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</si>
  <si>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</si>
  <si>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</si>
  <si>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</si>
  <si>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</si>
  <si>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</si>
  <si>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</si>
  <si>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</si>
  <si>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</si>
  <si>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</si>
  <si>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</si>
  <si>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</si>
  <si>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</si>
  <si>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</si>
  <si>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</si>
  <si>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</si>
  <si>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</si>
  <si>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</si>
  <si>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</si>
  <si>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</si>
  <si>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</si>
  <si>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</si>
  <si>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</si>
  <si>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</si>
  <si>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</si>
  <si>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</si>
  <si>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</si>
  <si>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</si>
  <si>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</si>
  <si>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</si>
  <si>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</si>
  <si>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</si>
  <si>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</si>
  <si>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</si>
  <si>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</si>
  <si>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</si>
  <si>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</si>
  <si>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</si>
  <si>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</si>
  <si>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</si>
  <si>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</si>
  <si>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</si>
  <si>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</si>
  <si>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</si>
  <si>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</si>
  <si>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</si>
  <si>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</si>
  <si>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</si>
  <si>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</si>
  <si>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</si>
  <si>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</si>
  <si>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</si>
  <si>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</si>
  <si>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</si>
  <si>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</si>
  <si>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</si>
  <si>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</si>
  <si>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</si>
  <si>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</si>
  <si>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</si>
  <si>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</si>
  <si>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</si>
  <si>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</si>
  <si>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</si>
  <si>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</si>
  <si>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</si>
  <si>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</si>
  <si>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</si>
  <si>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</si>
  <si>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</si>
  <si>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</si>
  <si>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</si>
  <si>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</si>
  <si>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</si>
  <si>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</si>
  <si>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</si>
  <si>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</si>
  <si>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</si>
  <si>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</si>
  <si>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</si>
  <si>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</si>
  <si>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</si>
  <si>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</si>
  <si>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</si>
  <si>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</si>
  <si>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</si>
  <si>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</si>
  <si>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</si>
  <si>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</si>
  <si>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</si>
  <si>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</si>
  <si>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</si>
  <si>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</si>
  <si>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</si>
  <si>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</si>
  <si>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</si>
  <si>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</si>
  <si>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</si>
  <si>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</si>
  <si>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</si>
  <si>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</si>
  <si>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</si>
  <si>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</si>
  <si>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</si>
  <si>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</si>
  <si>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</si>
  <si>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</si>
  <si>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</si>
  <si>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</si>
  <si>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</si>
  <si>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</si>
  <si>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</si>
  <si>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</si>
  <si>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</si>
  <si>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</si>
  <si>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</si>
  <si>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</si>
  <si>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</si>
  <si>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</si>
  <si>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</si>
  <si>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</si>
  <si>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</si>
  <si>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</si>
  <si>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</si>
  <si>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</si>
  <si>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</si>
  <si>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</si>
  <si>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</si>
  <si>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</si>
  <si>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</si>
  <si>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</si>
  <si>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</si>
  <si>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</si>
  <si>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</si>
  <si>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</si>
  <si>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</si>
  <si>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</si>
  <si>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</si>
  <si>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</si>
  <si>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</si>
  <si>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</si>
  <si>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</si>
  <si>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</si>
  <si>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</si>
  <si>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</si>
  <si>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</si>
  <si>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</si>
  <si>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</si>
  <si>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</si>
  <si>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</si>
  <si>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</si>
  <si>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</si>
  <si>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</si>
  <si>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</si>
  <si>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</si>
  <si>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</si>
  <si>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</si>
  <si>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</si>
  <si>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</si>
  <si>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</si>
  <si>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</si>
  <si>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</si>
  <si>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</si>
  <si>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</si>
  <si>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</si>
  <si>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</si>
  <si>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</si>
  <si>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</si>
  <si>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</si>
  <si>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</si>
  <si>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</si>
  <si>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</si>
  <si>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</si>
  <si>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</si>
  <si>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</si>
  <si>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</si>
  <si>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</si>
  <si>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</si>
  <si>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</si>
  <si>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</si>
  <si>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</si>
  <si>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</si>
  <si>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</si>
  <si>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</si>
  <si>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</si>
  <si>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</si>
  <si>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</si>
  <si>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</si>
  <si>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</si>
  <si>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</si>
  <si>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</si>
  <si>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</si>
  <si>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</si>
  <si>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</si>
  <si>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</si>
  <si>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</si>
  <si>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</si>
  <si>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</si>
  <si>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</si>
  <si>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</si>
  <si>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</si>
  <si>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</si>
  <si>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</si>
  <si>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</si>
  <si>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</si>
  <si>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</si>
  <si>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</si>
  <si>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</si>
  <si>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</si>
  <si>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</si>
  <si>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</si>
  <si>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</si>
  <si>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</si>
  <si>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</si>
  <si>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</si>
  <si>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</si>
  <si>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</si>
  <si>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</si>
  <si>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</si>
  <si>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</si>
  <si>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</si>
  <si>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</si>
  <si>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</si>
  <si>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</si>
  <si>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</si>
  <si>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</si>
  <si>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</si>
  <si>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</si>
  <si>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</si>
  <si>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</si>
  <si>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</si>
  <si>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</si>
  <si>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</si>
  <si>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</si>
  <si>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</si>
  <si>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</si>
  <si>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</si>
  <si>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</si>
  <si>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</si>
  <si>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</si>
  <si>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</si>
  <si>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</si>
  <si>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</si>
  <si>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</si>
  <si>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</si>
  <si>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</si>
  <si>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</si>
  <si>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</si>
  <si>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</si>
  <si>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</si>
  <si>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</si>
  <si>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</si>
  <si>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</si>
  <si>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</si>
  <si>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</si>
  <si>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</si>
  <si>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</si>
  <si>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</si>
  <si>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</si>
  <si>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</si>
  <si>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</si>
  <si>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</si>
  <si>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</si>
  <si>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</si>
  <si>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</si>
  <si>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</si>
  <si>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</si>
  <si>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</si>
  <si>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</si>
  <si>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</si>
  <si>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</si>
  <si>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</si>
  <si>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</si>
  <si>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</si>
  <si>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</si>
  <si>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</si>
  <si>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</si>
  <si>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</si>
  <si>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</si>
  <si>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</si>
  <si>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</si>
  <si>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</si>
  <si>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</si>
  <si>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</si>
  <si>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</si>
  <si>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</si>
  <si>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</si>
  <si>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</si>
  <si>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</si>
  <si>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</si>
  <si>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</si>
  <si>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</si>
  <si>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</si>
  <si>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</si>
  <si>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</si>
  <si>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</si>
  <si>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</si>
  <si>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</si>
  <si>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</si>
  <si>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</si>
  <si>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</si>
  <si>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</si>
  <si>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</si>
  <si>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</si>
  <si>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</si>
  <si>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</si>
  <si>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</si>
  <si>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</si>
  <si>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</si>
  <si>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</si>
  <si>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</si>
  <si>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</si>
  <si>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</si>
  <si>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</si>
  <si>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</si>
  <si>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</si>
  <si>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</si>
  <si>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</si>
  <si>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</si>
  <si>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</si>
  <si>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</si>
  <si>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</si>
  <si>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</si>
  <si>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</si>
  <si>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</si>
  <si>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</si>
  <si>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</si>
  <si>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</si>
  <si>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</si>
  <si>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</si>
  <si>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</si>
  <si>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</si>
  <si>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</si>
  <si>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</si>
  <si>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</si>
  <si>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</si>
  <si>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</si>
  <si>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</si>
  <si>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</si>
  <si>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</si>
  <si>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</si>
  <si>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</si>
  <si>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</si>
  <si>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</si>
  <si>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</si>
  <si>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</si>
  <si>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</si>
  <si>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</si>
  <si>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</si>
  <si>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</si>
  <si>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</si>
  <si>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</si>
  <si>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</si>
  <si>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</si>
  <si>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</si>
  <si>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</si>
  <si>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</si>
  <si>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</si>
  <si>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</si>
  <si>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</si>
  <si>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</si>
  <si>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</si>
  <si>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</si>
  <si>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</si>
  <si>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</si>
  <si>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</si>
  <si>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</si>
  <si>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</si>
  <si>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</si>
  <si>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</si>
  <si>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</si>
  <si>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</si>
  <si>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</si>
  <si>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</si>
  <si>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</si>
  <si>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</si>
  <si>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</si>
  <si>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</si>
  <si>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</si>
  <si>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</si>
  <si>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</si>
  <si>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</si>
  <si>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</si>
  <si>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</si>
  <si>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</si>
  <si>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</si>
  <si>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</si>
  <si>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</si>
  <si>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</si>
  <si>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</si>
  <si>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</si>
  <si>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</si>
  <si>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</si>
  <si>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</si>
  <si>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</si>
  <si>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</si>
  <si>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</si>
  <si>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</si>
  <si>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</si>
  <si>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</si>
  <si>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</si>
  <si>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</si>
  <si>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</si>
  <si>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</si>
  <si>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</si>
  <si>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</si>
  <si>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</si>
  <si>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</si>
  <si>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</si>
  <si>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</si>
  <si>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</si>
  <si>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</si>
  <si>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</si>
  <si>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</si>
  <si>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</si>
  <si>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</si>
  <si>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</si>
  <si>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</si>
  <si>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</si>
  <si>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</si>
  <si>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</si>
  <si>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</si>
  <si>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</si>
  <si>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</si>
  <si>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</si>
  <si>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</si>
  <si>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</si>
  <si>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</si>
  <si>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</si>
  <si>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</si>
  <si>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</si>
  <si>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</si>
  <si>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</si>
  <si>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</si>
  <si>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</si>
  <si>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</si>
  <si>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</si>
  <si>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</si>
  <si>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</si>
  <si>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</si>
  <si>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</si>
  <si>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</si>
  <si>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</si>
  <si>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</si>
  <si>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</si>
  <si>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</si>
  <si>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</si>
  <si>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</si>
  <si>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</si>
  <si>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</si>
  <si>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</si>
  <si>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</si>
  <si>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</si>
  <si>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</si>
  <si>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</si>
  <si>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</si>
  <si>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</si>
  <si>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</si>
  <si>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</si>
  <si>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</si>
  <si>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</si>
  <si>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</si>
  <si>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</si>
  <si>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</si>
  <si>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</si>
  <si>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</si>
  <si>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</si>
  <si>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</si>
  <si>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</si>
  <si>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</si>
  <si>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</si>
  <si>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</si>
  <si>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</si>
  <si>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</si>
  <si>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</si>
  <si>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</si>
  <si>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</si>
  <si>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</si>
  <si>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</si>
  <si>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</si>
  <si>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</si>
  <si>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</si>
  <si>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</si>
  <si>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</si>
  <si>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</si>
  <si>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</si>
  <si>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</si>
  <si>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</si>
  <si>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</si>
  <si>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</si>
  <si>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</si>
  <si>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</si>
  <si>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</si>
  <si>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</si>
  <si>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</si>
  <si>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</si>
  <si>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</si>
  <si>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</si>
  <si>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</si>
  <si>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</si>
  <si>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</si>
  <si>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</si>
  <si>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</si>
  <si>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</si>
  <si>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</si>
  <si>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</si>
  <si>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</si>
  <si>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</si>
  <si>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</si>
  <si>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</si>
  <si>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</si>
  <si>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</si>
  <si>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</si>
  <si>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</si>
  <si>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</si>
  <si>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</si>
  <si>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</si>
  <si>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</si>
  <si>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</si>
  <si>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</si>
  <si>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</si>
  <si>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</si>
  <si>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</si>
  <si>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</si>
  <si>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</si>
  <si>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</si>
  <si>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</si>
  <si>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</si>
  <si>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</si>
  <si>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</si>
  <si>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</si>
  <si>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</si>
  <si>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</si>
  <si>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</si>
  <si>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</si>
  <si>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</si>
  <si>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</si>
  <si>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</si>
  <si>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</si>
  <si>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</si>
  <si>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</si>
  <si>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</si>
  <si>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</si>
  <si>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</si>
  <si>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</si>
  <si>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</si>
  <si>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</si>
  <si>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</si>
  <si>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</si>
  <si>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</si>
  <si>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</si>
  <si>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</si>
  <si>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</si>
  <si>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</si>
  <si>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</si>
  <si>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</si>
  <si>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</si>
  <si>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</si>
  <si>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</si>
  <si>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</si>
  <si>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</si>
  <si>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</si>
  <si>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</si>
  <si>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</si>
  <si>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</si>
  <si>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</si>
  <si>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</si>
  <si>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</si>
  <si>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</si>
  <si>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</si>
  <si>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</si>
  <si>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</si>
  <si>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</si>
  <si>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</si>
  <si>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</si>
  <si>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</si>
  <si>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</si>
  <si>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</si>
  <si>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</si>
  <si>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</si>
  <si>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</si>
  <si>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</si>
  <si>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</si>
  <si>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</si>
  <si>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</si>
  <si>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</si>
  <si>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</si>
  <si>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</si>
  <si>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</si>
  <si>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</si>
  <si>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</si>
  <si>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</si>
  <si>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</si>
  <si>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</si>
  <si>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</si>
  <si>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</si>
  <si>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</si>
  <si>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</si>
  <si>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</si>
  <si>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</si>
  <si>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</si>
  <si>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</si>
  <si>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</si>
  <si>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</si>
  <si>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</si>
  <si>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</si>
  <si>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</si>
  <si>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</si>
  <si>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</si>
  <si>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</si>
  <si>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</si>
  <si>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</si>
  <si>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</si>
  <si>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</si>
  <si>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</si>
  <si>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</si>
  <si>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</si>
  <si>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</si>
  <si>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</si>
  <si>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</si>
  <si>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</si>
  <si>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</si>
  <si>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</si>
  <si>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</si>
  <si>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</si>
  <si>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</si>
  <si>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</si>
  <si>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</si>
  <si>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</si>
  <si>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</si>
  <si>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</si>
  <si>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</si>
  <si>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</si>
  <si>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</si>
  <si>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</si>
  <si>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</si>
  <si>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</si>
  <si>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</si>
  <si>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</si>
  <si>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</si>
  <si>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</si>
  <si>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</si>
  <si>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</si>
  <si>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</si>
  <si>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</si>
  <si>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</si>
  <si>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</si>
  <si>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</si>
  <si>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</si>
  <si>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</si>
  <si>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</si>
  <si>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</si>
  <si>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</si>
  <si>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</si>
  <si>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</si>
  <si>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</si>
  <si>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</si>
  <si>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</si>
  <si>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</si>
  <si>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</si>
  <si>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</si>
  <si>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</si>
  <si>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</si>
  <si>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</si>
  <si>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</si>
  <si>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</si>
  <si>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</si>
  <si>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</si>
  <si>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</si>
  <si>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</si>
  <si>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</si>
  <si>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</si>
  <si>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</si>
  <si>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</si>
  <si>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</si>
  <si>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</si>
  <si>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</si>
  <si>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</si>
  <si>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</si>
  <si>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</si>
  <si>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</si>
  <si>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</si>
  <si>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</si>
  <si>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</si>
  <si>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</si>
  <si>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</si>
  <si>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</si>
  <si>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</si>
  <si>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</si>
  <si>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</si>
  <si>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</si>
  <si>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</si>
  <si>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</si>
  <si>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</si>
  <si>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</si>
  <si>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</si>
  <si>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</si>
  <si>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</si>
  <si>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</si>
  <si>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</si>
  <si>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</si>
  <si>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</si>
  <si>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</si>
  <si>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</si>
  <si>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</si>
  <si>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</si>
  <si>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</si>
  <si>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</si>
  <si>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</si>
  <si>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</si>
  <si>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</si>
  <si>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</si>
  <si>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</si>
  <si>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</si>
  <si>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</si>
  <si>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</si>
  <si>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</si>
  <si>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</si>
  <si>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</si>
  <si>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</si>
  <si>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</si>
  <si>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</si>
  <si>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</si>
  <si>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</si>
  <si>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</si>
  <si>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</si>
  <si>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</si>
  <si>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</si>
  <si>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</si>
  <si>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</si>
  <si>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</si>
  <si>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</si>
  <si>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</si>
  <si>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</si>
  <si>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</si>
  <si>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</si>
  <si>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</si>
  <si>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</si>
  <si>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</si>
  <si>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</si>
  <si>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</si>
  <si>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</si>
  <si>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</si>
  <si>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</si>
  <si>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</si>
  <si>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</si>
  <si>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</si>
  <si>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</si>
  <si>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</si>
  <si>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</si>
  <si>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</si>
  <si>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</si>
  <si>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</si>
  <si>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</si>
  <si>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</si>
  <si>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</si>
  <si>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</si>
  <si>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</si>
  <si>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</si>
  <si>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</si>
  <si>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</si>
  <si>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</si>
  <si>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</si>
  <si>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</si>
  <si>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</si>
  <si>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</si>
  <si>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</si>
  <si>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</si>
  <si>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</si>
  <si>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</si>
  <si>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</si>
  <si>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</si>
  <si>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</si>
  <si>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</si>
  <si>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</si>
  <si>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</si>
  <si>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</si>
  <si>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</si>
  <si>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</si>
  <si>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</si>
  <si>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</si>
  <si>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</si>
  <si>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</si>
  <si>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</si>
  <si>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</si>
  <si>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</si>
  <si>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</si>
  <si>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</si>
  <si>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</si>
  <si>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</si>
  <si>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</si>
  <si>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</si>
  <si>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</si>
  <si>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</si>
  <si>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</si>
  <si>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</si>
  <si>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</si>
  <si>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</si>
  <si>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</si>
  <si>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</si>
  <si>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</si>
  <si>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</si>
  <si>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</si>
  <si>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</si>
  <si>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</si>
  <si>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</si>
  <si>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</si>
  <si>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</si>
  <si>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</si>
  <si>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</si>
  <si>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</si>
  <si>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</si>
  <si>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</si>
  <si>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</si>
  <si>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</si>
  <si>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</si>
  <si>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</si>
  <si>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</si>
  <si>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</si>
  <si>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</si>
  <si>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</si>
  <si>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</si>
  <si>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</si>
  <si>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</si>
  <si>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</si>
  <si>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</si>
  <si>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</si>
  <si>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</si>
  <si>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</si>
  <si>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</si>
  <si>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</si>
  <si>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</si>
  <si>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</si>
  <si>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</si>
  <si>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</si>
  <si>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</si>
  <si>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</si>
  <si>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</si>
  <si>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</si>
  <si>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</si>
  <si>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</si>
  <si>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</si>
  <si>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</si>
  <si>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</si>
  <si>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</si>
  <si>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</si>
  <si>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</si>
  <si>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</si>
  <si>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</si>
  <si>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</si>
  <si>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</si>
  <si>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</si>
  <si>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</si>
  <si>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</si>
  <si>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</si>
  <si>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</si>
  <si>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</si>
  <si>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</si>
  <si>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</si>
  <si>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</si>
  <si>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</si>
  <si>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</si>
  <si>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</si>
  <si>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</si>
  <si>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</si>
  <si>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</si>
  <si>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</si>
  <si>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</si>
  <si>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</si>
  <si>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</si>
  <si>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</si>
  <si>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</si>
  <si>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</si>
  <si>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</si>
  <si>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</si>
  <si>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</si>
  <si>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</si>
  <si>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</si>
  <si>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</si>
  <si>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</si>
  <si>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</si>
  <si>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</si>
  <si>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</si>
  <si>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</si>
  <si>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</si>
  <si>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</si>
  <si>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</si>
  <si>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</si>
  <si>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</si>
  <si>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</si>
  <si>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</si>
  <si>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</si>
  <si>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</si>
  <si>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</si>
  <si>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</si>
  <si>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</si>
  <si>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</si>
  <si>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</si>
  <si>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</si>
  <si>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</si>
  <si>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</si>
  <si>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</si>
  <si>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</si>
  <si>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</si>
  <si>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</si>
  <si>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</si>
  <si>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</si>
  <si>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</si>
  <si>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</si>
  <si>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</si>
  <si>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</si>
  <si>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</si>
  <si>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</si>
  <si>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</si>
  <si>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</si>
  <si>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</si>
  <si>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</si>
  <si>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</si>
  <si>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</si>
  <si>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</si>
  <si>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</si>
  <si>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</si>
  <si>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</si>
  <si>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</si>
  <si>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</si>
  <si>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</si>
  <si>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</si>
  <si>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</si>
  <si>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</si>
  <si>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</si>
  <si>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</si>
  <si>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</si>
  <si>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</si>
  <si>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</si>
  <si>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</si>
  <si>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</si>
  <si>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</si>
  <si>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</si>
  <si>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</si>
  <si>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</si>
  <si>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</si>
  <si>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</si>
  <si>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</si>
  <si>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</si>
  <si>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</si>
  <si>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</si>
  <si>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</si>
  <si>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</si>
  <si>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</si>
  <si>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</si>
  <si>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</si>
  <si>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</si>
  <si>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</si>
  <si>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</si>
  <si>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</si>
  <si>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</si>
  <si>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</si>
  <si>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</si>
  <si>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</si>
  <si>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</si>
  <si>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</si>
  <si>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</si>
  <si>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</si>
  <si>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</si>
  <si>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</si>
  <si>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</si>
  <si>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</si>
  <si>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</si>
  <si>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</si>
  <si>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</si>
  <si>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</si>
  <si>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</si>
  <si>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</si>
  <si>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</si>
  <si>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</si>
  <si>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</si>
  <si>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</si>
  <si>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</si>
  <si>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</si>
  <si>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</si>
  <si>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</si>
  <si>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</si>
  <si>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</si>
  <si>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</si>
  <si>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</si>
  <si>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</si>
  <si>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</si>
  <si>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</si>
  <si>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</si>
  <si>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</si>
  <si>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</si>
  <si>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</si>
  <si>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</si>
  <si>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</si>
  <si>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</si>
  <si>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</si>
  <si>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</si>
  <si>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</si>
  <si>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</si>
  <si>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</si>
  <si>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</si>
  <si>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</si>
  <si>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</si>
  <si>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</si>
  <si>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</si>
  <si>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</si>
  <si>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</si>
  <si>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</si>
  <si>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</si>
  <si>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</si>
  <si>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</si>
  <si>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</si>
  <si>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</si>
  <si>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</si>
  <si>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</si>
  <si>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</si>
  <si>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</si>
  <si>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</si>
  <si>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</si>
  <si>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</si>
  <si>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</si>
  <si>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</si>
  <si>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</si>
  <si>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</si>
  <si>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</si>
  <si>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</si>
  <si>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</si>
  <si>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</si>
  <si>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</si>
  <si>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</si>
  <si>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</si>
  <si>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</si>
  <si>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</si>
  <si>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</si>
  <si>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</si>
  <si>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</si>
  <si>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</si>
  <si>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</si>
  <si>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</si>
  <si>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</si>
  <si>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</si>
  <si>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</si>
  <si>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</si>
  <si>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</si>
  <si>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</si>
  <si>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</si>
  <si>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</si>
  <si>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</si>
  <si>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</si>
  <si>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</si>
  <si>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</si>
  <si>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</si>
  <si>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</si>
  <si>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</si>
  <si>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</si>
  <si>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</si>
  <si>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</si>
  <si>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</si>
  <si>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</si>
  <si>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</si>
  <si>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</si>
  <si>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</si>
  <si>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</si>
  <si>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</si>
  <si>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</si>
  <si>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</si>
  <si>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</si>
  <si>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</si>
  <si>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</si>
  <si>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</si>
  <si>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</si>
  <si>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</si>
  <si>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</si>
  <si>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</si>
  <si>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</si>
  <si>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</si>
  <si>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</si>
  <si>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</si>
  <si>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</si>
  <si>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</si>
  <si>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</si>
  <si>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</si>
  <si>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</si>
  <si>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</si>
  <si>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</si>
  <si>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</si>
  <si>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</si>
  <si>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</si>
  <si>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</si>
  <si>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</si>
  <si>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</si>
  <si>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</si>
  <si>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</si>
  <si>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</si>
  <si>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</si>
  <si>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</si>
  <si>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</si>
  <si>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</si>
  <si>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</si>
  <si>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</si>
  <si>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</si>
  <si>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</si>
  <si>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</si>
  <si>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</si>
  <si>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</si>
  <si>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</si>
  <si>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</si>
  <si>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</si>
  <si>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</si>
  <si>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</si>
  <si>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</si>
  <si>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</si>
  <si>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</si>
  <si>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</si>
  <si>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</si>
  <si>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</si>
  <si>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</si>
  <si>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</si>
  <si>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</si>
  <si>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</si>
  <si>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</si>
  <si>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</si>
  <si>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</si>
  <si>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</si>
  <si>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</si>
  <si>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</si>
  <si>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</si>
  <si>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</si>
  <si>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</si>
  <si>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</si>
  <si>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</si>
  <si>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</si>
  <si>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</si>
  <si>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</si>
  <si>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</si>
  <si>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</si>
  <si>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</si>
  <si>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</si>
  <si>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</si>
  <si>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</si>
  <si>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</si>
  <si>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</si>
  <si>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</si>
  <si>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</si>
  <si>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</si>
  <si>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</si>
  <si>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</si>
  <si>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</si>
  <si>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</si>
  <si>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</si>
  <si>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</si>
  <si>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</si>
  <si>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</si>
  <si>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</si>
  <si>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</si>
  <si>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</si>
  <si>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</si>
  <si>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</si>
  <si>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</si>
  <si>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</si>
  <si>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</si>
  <si>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</si>
  <si>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</si>
  <si>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</si>
  <si>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</si>
  <si>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</si>
  <si>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</si>
  <si>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</si>
  <si>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</si>
  <si>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</si>
  <si>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</si>
  <si>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</si>
  <si>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</si>
  <si>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</si>
  <si>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</si>
  <si>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</si>
  <si>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</si>
  <si>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</si>
  <si>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</si>
  <si>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</si>
  <si>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</si>
  <si>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</si>
  <si>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</si>
  <si>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</si>
  <si>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</si>
  <si>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</si>
  <si>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</si>
  <si>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</si>
  <si>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</si>
  <si>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</si>
  <si>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</si>
  <si>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</si>
  <si>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</si>
  <si>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</si>
  <si>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</si>
  <si>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</si>
  <si>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</si>
  <si>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</si>
  <si>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</si>
  <si>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</si>
  <si>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</si>
  <si>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</si>
  <si>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</si>
  <si>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</si>
  <si>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</si>
  <si>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</si>
  <si>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</si>
  <si>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</si>
  <si>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</si>
  <si>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</si>
  <si>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</si>
  <si>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</si>
  <si>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</si>
  <si>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</si>
  <si>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</si>
  <si>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</si>
  <si>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</si>
  <si>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</si>
  <si>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</si>
  <si>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</si>
  <si>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</si>
  <si>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</si>
  <si>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</si>
  <si>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</si>
  <si>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</si>
  <si>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</si>
  <si>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</si>
  <si>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</si>
  <si>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</si>
  <si>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</si>
  <si>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</si>
  <si>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</si>
  <si>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</si>
  <si>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</si>
  <si>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</si>
  <si>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</si>
  <si>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</si>
  <si>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</si>
  <si>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</si>
  <si>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</si>
  <si>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</si>
  <si>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</si>
  <si>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</si>
  <si>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</si>
  <si>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</si>
  <si>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</si>
  <si>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</si>
  <si>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</si>
  <si>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</si>
  <si>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</si>
  <si>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</si>
  <si>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</si>
  <si>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</si>
  <si>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</si>
  <si>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</si>
  <si>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</si>
  <si>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</si>
  <si>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</si>
  <si>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</si>
  <si>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</si>
  <si>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</si>
  <si>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</si>
  <si>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</si>
  <si>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</si>
  <si>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</si>
  <si>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</si>
  <si>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</si>
  <si>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</si>
  <si>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</si>
  <si>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</si>
  <si>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</si>
  <si>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</si>
  <si>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</si>
  <si>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</si>
  <si>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</si>
  <si>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</si>
  <si>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</si>
  <si>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</si>
  <si>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</si>
  <si>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</si>
  <si>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</si>
  <si>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</si>
  <si>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</si>
  <si>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</si>
  <si>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</si>
  <si>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</si>
  <si>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</si>
  <si>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</si>
  <si>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</si>
  <si>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</si>
  <si>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</si>
  <si>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</si>
  <si>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</si>
  <si>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</si>
  <si>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</si>
  <si>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</si>
  <si>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</si>
  <si>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</si>
  <si>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</si>
  <si>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</si>
  <si>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</si>
  <si>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</si>
  <si>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</si>
  <si>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</si>
  <si>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</si>
  <si>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</si>
  <si>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</si>
  <si>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</si>
  <si>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</si>
  <si>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</si>
  <si>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</si>
  <si>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</si>
  <si>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</si>
  <si>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</si>
  <si>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</si>
  <si>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</si>
  <si>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</si>
  <si>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</si>
  <si>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</si>
  <si>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</si>
  <si>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</si>
  <si>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</si>
  <si>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</si>
  <si>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</si>
  <si>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</si>
  <si>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</si>
  <si>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</si>
  <si>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</si>
  <si>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</si>
  <si>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</si>
  <si>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</si>
  <si>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</si>
  <si>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</si>
  <si>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</si>
  <si>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</si>
  <si>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</si>
  <si>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</si>
  <si>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</si>
  <si>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</si>
  <si>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</si>
  <si>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</si>
  <si>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</si>
  <si>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</si>
  <si>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</si>
  <si>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</si>
  <si>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</si>
  <si>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</si>
  <si>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</si>
  <si>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</si>
  <si>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</si>
  <si>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</si>
  <si>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</si>
  <si>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</si>
  <si>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</si>
  <si>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</si>
  <si>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</si>
  <si>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</si>
  <si>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</si>
  <si>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</si>
  <si>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</si>
  <si>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</si>
  <si>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</si>
  <si>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</si>
  <si>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</si>
  <si>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</si>
  <si>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</si>
  <si>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</si>
  <si>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</si>
  <si>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</si>
  <si>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</si>
  <si>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</si>
  <si>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</si>
  <si>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</si>
  <si>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</si>
  <si>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</si>
  <si>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</si>
  <si>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</si>
  <si>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</si>
  <si>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</si>
  <si>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</si>
  <si>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</si>
  <si>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</si>
  <si>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</si>
  <si>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</si>
  <si>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</si>
  <si>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</si>
  <si>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</si>
  <si>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</si>
  <si>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</si>
  <si>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</si>
  <si>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</si>
  <si>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</si>
  <si>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</si>
  <si>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</si>
  <si>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</si>
  <si>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</si>
  <si>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</si>
  <si>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</si>
  <si>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</si>
  <si>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</si>
  <si>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</si>
  <si>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</si>
  <si>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</si>
  <si>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</si>
  <si>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</si>
  <si>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</si>
  <si>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</si>
  <si>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</si>
  <si>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</si>
  <si>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</si>
  <si>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</si>
  <si>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</si>
  <si>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</si>
  <si>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</si>
  <si>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</si>
  <si>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</si>
  <si>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</si>
  <si>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</si>
  <si>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</si>
  <si>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</si>
  <si>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</si>
  <si>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</si>
  <si>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</si>
  <si>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</si>
  <si>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</si>
  <si>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</si>
  <si>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</si>
  <si>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</si>
  <si>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</si>
  <si>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</si>
  <si>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</si>
  <si>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</si>
  <si>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</si>
  <si>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</si>
  <si>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</si>
  <si>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</si>
  <si>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</si>
  <si>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</si>
  <si>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</si>
  <si>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</si>
  <si>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</si>
  <si>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</si>
  <si>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</si>
  <si>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</si>
  <si>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</si>
  <si>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</si>
  <si>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</si>
  <si>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</si>
  <si>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</si>
  <si>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</si>
  <si>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</si>
  <si>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</si>
  <si>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</si>
  <si>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</si>
  <si>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</si>
  <si>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</si>
  <si>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</si>
  <si>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</si>
  <si>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</si>
  <si>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</si>
  <si>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</si>
  <si>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</si>
  <si>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</si>
  <si>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</si>
  <si>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</si>
  <si>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</si>
  <si>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</si>
  <si>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</si>
  <si>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</si>
  <si>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</si>
  <si>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</si>
  <si>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</si>
  <si>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</si>
  <si>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</si>
  <si>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</si>
  <si>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</si>
  <si>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</si>
  <si>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</si>
  <si>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</si>
  <si>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</si>
  <si>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</si>
  <si>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</si>
  <si>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</si>
  <si>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</si>
  <si>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</si>
  <si>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</si>
  <si>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</si>
  <si>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</si>
  <si>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</si>
  <si>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</si>
  <si>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</si>
  <si>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</si>
  <si>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</si>
  <si>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</si>
  <si>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</si>
  <si>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</si>
  <si>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</si>
  <si>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</si>
  <si>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</si>
  <si>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</si>
  <si>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</si>
  <si>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</si>
  <si>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</si>
  <si>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</si>
  <si>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</si>
  <si>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</si>
  <si>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</si>
  <si>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</si>
  <si>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</si>
  <si>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</si>
  <si>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</si>
  <si>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</si>
  <si>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</si>
  <si>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</si>
  <si>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</si>
  <si>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</si>
  <si>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</si>
  <si>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</si>
  <si>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</si>
  <si>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</si>
  <si>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</si>
  <si>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</si>
  <si>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</si>
  <si>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</si>
  <si>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</si>
  <si>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</si>
  <si>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</si>
  <si>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</si>
  <si>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</si>
  <si>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</si>
  <si>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</si>
  <si>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</si>
  <si>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</si>
  <si>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</si>
  <si>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</si>
  <si>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</si>
  <si>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</si>
  <si>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</si>
  <si>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</si>
  <si>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</si>
  <si>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</si>
  <si>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</si>
  <si>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</si>
  <si>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</si>
  <si>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</si>
  <si>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</si>
  <si>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</si>
  <si>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</si>
  <si>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</si>
  <si>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</si>
  <si>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</si>
  <si>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</si>
  <si>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</si>
  <si>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</si>
  <si>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</si>
  <si>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</si>
  <si>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</si>
  <si>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</si>
  <si>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</si>
  <si>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</si>
  <si>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</si>
  <si>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</si>
  <si>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</si>
  <si>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</si>
  <si>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</si>
  <si>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</si>
  <si>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</si>
  <si>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</si>
  <si>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</si>
  <si>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</si>
  <si>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</si>
  <si>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</si>
  <si>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</si>
  <si>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</si>
  <si>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</si>
  <si>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</si>
  <si>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</si>
  <si>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</si>
  <si>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</si>
  <si>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</si>
  <si>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</si>
  <si>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</si>
  <si>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</si>
  <si>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</si>
  <si>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</si>
  <si>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</si>
  <si>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</si>
  <si>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</si>
  <si>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</si>
  <si>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</si>
  <si>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</si>
  <si>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</si>
  <si>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</si>
  <si>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</si>
  <si>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</si>
  <si>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</si>
  <si>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</si>
  <si>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</si>
  <si>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</si>
  <si>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</si>
  <si>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</si>
  <si>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</si>
  <si>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</si>
  <si>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</si>
  <si>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</si>
  <si>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</si>
  <si>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</si>
  <si>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</si>
  <si>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</si>
  <si>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</si>
  <si>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</si>
  <si>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</si>
  <si>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</si>
  <si>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</si>
  <si>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</si>
  <si>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</si>
  <si>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</si>
  <si>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</si>
  <si>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</si>
  <si>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</si>
  <si>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</si>
  <si>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</si>
  <si>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</si>
  <si>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</si>
  <si>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</si>
  <si>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</si>
  <si>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</si>
  <si>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</si>
  <si>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</si>
  <si>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</si>
  <si>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</si>
  <si>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</si>
  <si>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</si>
  <si>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</si>
  <si>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</si>
  <si>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</si>
  <si>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</si>
  <si>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</si>
  <si>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</si>
  <si>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</si>
  <si>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</si>
  <si>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</si>
  <si>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</si>
  <si>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</si>
  <si>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</si>
  <si>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</si>
  <si>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</si>
  <si>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</si>
  <si>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</si>
  <si>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</si>
  <si>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</si>
  <si>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</si>
  <si>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</si>
  <si>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</si>
  <si>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</si>
  <si>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</si>
  <si>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</si>
  <si>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</si>
  <si>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</si>
  <si>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</si>
  <si>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</si>
  <si>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</si>
  <si>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</si>
  <si>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</si>
  <si>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</si>
  <si>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</si>
  <si>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</si>
  <si>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</si>
  <si>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</si>
  <si>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</si>
  <si>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</si>
  <si>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</si>
  <si>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</si>
  <si>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</si>
  <si>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</si>
  <si>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</si>
  <si>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</si>
  <si>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</si>
  <si>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</si>
  <si>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</si>
  <si>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</si>
  <si>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</si>
  <si>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</si>
  <si>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</si>
  <si>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</si>
  <si>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</si>
  <si>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</si>
  <si>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</si>
  <si>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</si>
  <si>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</si>
  <si>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</si>
  <si>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</si>
  <si>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</si>
  <si>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</si>
  <si>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</si>
  <si>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</si>
  <si>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</si>
  <si>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</si>
  <si>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</si>
  <si>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</si>
  <si>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</si>
  <si>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</si>
  <si>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</si>
  <si>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</si>
  <si>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</si>
  <si>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</si>
  <si>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</si>
  <si>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</si>
  <si>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</si>
  <si>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</si>
  <si>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</si>
  <si>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</si>
  <si>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</si>
  <si>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</si>
  <si>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</si>
  <si>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</si>
  <si>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</si>
  <si>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</si>
  <si>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</si>
  <si>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</si>
  <si>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</si>
  <si>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</si>
  <si>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</si>
  <si>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</si>
  <si>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</si>
  <si>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</si>
  <si>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</si>
  <si>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</si>
  <si>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</si>
  <si>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</si>
  <si>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</si>
  <si>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</si>
  <si>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</si>
  <si>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</si>
  <si>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</si>
  <si>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</si>
  <si>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</si>
  <si>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</si>
  <si>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</si>
  <si>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</si>
  <si>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</si>
  <si>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</si>
  <si>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</si>
  <si>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</si>
  <si>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</si>
  <si>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</si>
  <si>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</si>
  <si>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</si>
  <si>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</si>
  <si>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</si>
  <si>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</si>
  <si>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</si>
  <si>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</si>
  <si>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</si>
  <si>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</si>
  <si>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</si>
  <si>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</si>
  <si>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</si>
  <si>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</si>
  <si>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</si>
  <si>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</si>
  <si>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</si>
  <si>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</si>
  <si>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</si>
  <si>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</si>
  <si>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</si>
  <si>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</si>
  <si>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</si>
  <si>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</si>
  <si>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</si>
  <si>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</si>
  <si>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</si>
  <si>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</si>
  <si>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</si>
  <si>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</si>
  <si>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</si>
  <si>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</si>
  <si>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</si>
  <si>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</si>
  <si>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</si>
  <si>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</si>
  <si>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</si>
  <si>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</si>
  <si>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</si>
  <si>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</si>
  <si>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</si>
  <si>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</si>
  <si>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</si>
  <si>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</si>
  <si>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</si>
  <si>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</si>
  <si>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</si>
  <si>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</si>
  <si>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</si>
  <si>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</si>
  <si>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</si>
  <si>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</si>
  <si>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</si>
  <si>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</si>
  <si>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</si>
  <si>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</si>
  <si>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</si>
  <si>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</si>
  <si>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</si>
  <si>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</si>
  <si>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</si>
  <si>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</si>
  <si>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</si>
  <si>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</si>
  <si>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</si>
  <si>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</si>
  <si>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</si>
  <si>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</si>
  <si>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</si>
  <si>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</si>
  <si>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</si>
  <si>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</si>
  <si>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</si>
  <si>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</si>
  <si>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</si>
  <si>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</si>
  <si>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</si>
  <si>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</si>
  <si>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</si>
  <si>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</si>
  <si>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</si>
  <si>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</si>
  <si>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</si>
  <si>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</si>
  <si>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</si>
  <si>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</si>
  <si>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</si>
  <si>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</si>
  <si>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</si>
  <si>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</si>
  <si>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</si>
  <si>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</si>
  <si>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</si>
  <si>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</si>
  <si>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</si>
  <si>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</si>
  <si>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</si>
  <si>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</si>
  <si>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</si>
  <si>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</si>
  <si>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</si>
  <si>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</si>
  <si>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</si>
  <si>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</si>
  <si>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</si>
  <si>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</si>
  <si>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</si>
  <si>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</si>
  <si>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</si>
  <si>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</si>
  <si>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</si>
  <si>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</si>
  <si>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</si>
  <si>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</si>
  <si>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</si>
  <si>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</si>
  <si>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</si>
  <si>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</si>
  <si>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</si>
  <si>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</si>
  <si>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</si>
  <si>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</si>
  <si>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</si>
  <si>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</si>
  <si>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</si>
  <si>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</si>
  <si>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</si>
  <si>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</si>
  <si>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</si>
  <si>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</si>
  <si>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</si>
  <si>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</si>
  <si>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</si>
  <si>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</si>
  <si>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</si>
  <si>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</si>
  <si>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</si>
  <si>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</si>
  <si>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</si>
  <si>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</si>
  <si>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</si>
  <si>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</si>
  <si>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</si>
  <si>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</si>
  <si>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</si>
  <si>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</si>
  <si>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</si>
  <si>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</si>
  <si>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</si>
  <si>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</si>
  <si>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</si>
  <si>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</si>
  <si>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</si>
  <si>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</si>
  <si>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</si>
  <si>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</si>
  <si>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</si>
  <si>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</si>
  <si>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</si>
  <si>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</si>
  <si>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</si>
  <si>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</si>
  <si>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</si>
  <si>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</si>
  <si>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</si>
  <si>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</si>
  <si>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</si>
  <si>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</si>
  <si>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</si>
  <si>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</si>
  <si>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</si>
  <si>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</si>
  <si>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</si>
  <si>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</si>
  <si>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</si>
  <si>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</si>
  <si>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</si>
  <si>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</si>
  <si>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</si>
  <si>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</si>
  <si>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</si>
  <si>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</si>
  <si>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</si>
  <si>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</si>
  <si>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</si>
  <si>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</si>
  <si>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</si>
  <si>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</si>
  <si>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</si>
  <si>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</si>
  <si>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</si>
  <si>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</si>
  <si>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</si>
  <si>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</si>
  <si>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</si>
  <si>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</si>
  <si>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</si>
  <si>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</si>
  <si>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</si>
  <si>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</si>
  <si>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</si>
  <si>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</si>
  <si>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</si>
  <si>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</si>
  <si>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</si>
  <si>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</si>
  <si>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</si>
  <si>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</si>
  <si>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</si>
  <si>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</si>
  <si>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</si>
  <si>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</si>
  <si>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</si>
  <si>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</si>
  <si>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</si>
  <si>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</si>
  <si>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</si>
  <si>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</si>
  <si>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</si>
  <si>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</si>
  <si>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</si>
  <si>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</si>
  <si>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</si>
  <si>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</si>
  <si>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</si>
  <si>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</si>
  <si>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</si>
  <si>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</si>
  <si>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</si>
  <si>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</si>
  <si>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</si>
  <si>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</si>
  <si>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</si>
  <si>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</si>
  <si>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</si>
  <si>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</si>
  <si>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</si>
  <si>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</si>
  <si>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</si>
  <si>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</si>
  <si>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</si>
  <si>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</si>
  <si>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</si>
  <si>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</si>
  <si>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</si>
  <si>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</si>
  <si>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</si>
  <si>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</si>
  <si>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</si>
  <si>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</si>
  <si>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</si>
  <si>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</si>
  <si>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</si>
  <si>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</si>
  <si>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</si>
  <si>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</si>
  <si>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</si>
  <si>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</si>
  <si>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</si>
  <si>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</si>
  <si>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</si>
  <si>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</si>
  <si>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</si>
  <si>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</si>
  <si>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</si>
  <si>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</si>
  <si>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</si>
  <si>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</si>
  <si>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</si>
  <si>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</si>
  <si>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</si>
  <si>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</si>
  <si>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</si>
  <si>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</si>
  <si>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</si>
  <si>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</si>
  <si>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</si>
  <si>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</si>
  <si>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</si>
  <si>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</si>
  <si>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</si>
  <si>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</si>
  <si>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</si>
  <si>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</si>
  <si>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</si>
  <si>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</si>
  <si>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</si>
  <si>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</si>
  <si>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</si>
  <si>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</si>
  <si>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</si>
  <si>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</si>
  <si>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</si>
  <si>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</si>
  <si>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</si>
  <si>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</si>
  <si>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</si>
  <si>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</si>
  <si>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</si>
  <si>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</si>
  <si>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</si>
  <si>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</si>
  <si>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</si>
  <si>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</si>
  <si>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</si>
  <si>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</si>
  <si>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</si>
  <si>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</si>
  <si>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</si>
  <si>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</si>
  <si>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</si>
  <si>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</si>
  <si>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</si>
  <si>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</si>
  <si>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</si>
  <si>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</si>
  <si>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</si>
  <si>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</si>
  <si>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</si>
  <si>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</si>
  <si>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</si>
  <si>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</si>
  <si>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</si>
  <si>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</si>
  <si>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</si>
  <si>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</si>
  <si>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</si>
  <si>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</si>
  <si>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</si>
  <si>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</si>
  <si>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</si>
  <si>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</si>
  <si>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</si>
  <si>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</si>
  <si>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</si>
  <si>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</si>
  <si>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</si>
  <si>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</si>
  <si>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</si>
  <si>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</si>
  <si>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</si>
  <si>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</si>
  <si>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</si>
  <si>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</si>
  <si>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</si>
  <si>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</si>
  <si>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</si>
  <si>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</si>
  <si>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</si>
  <si>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</si>
  <si>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</si>
  <si>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</si>
  <si>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</si>
  <si>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</si>
  <si>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</si>
  <si>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</si>
  <si>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</si>
  <si>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</si>
  <si>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</si>
  <si>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</si>
  <si>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</si>
  <si>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</si>
  <si>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</si>
  <si>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</si>
  <si>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</si>
  <si>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</si>
  <si>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</si>
  <si>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</si>
  <si>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</si>
  <si>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</si>
  <si>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</si>
  <si>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</si>
  <si>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</si>
  <si>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</si>
  <si>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</si>
  <si>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</si>
  <si>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</si>
  <si>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</si>
  <si>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</si>
  <si>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</si>
  <si>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</si>
  <si>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</si>
  <si>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</si>
  <si>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</si>
  <si>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</si>
  <si>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</si>
  <si>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</si>
  <si>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</si>
  <si>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</si>
  <si>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</si>
  <si>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</si>
  <si>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</si>
  <si>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</si>
  <si>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</si>
  <si>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</si>
  <si>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</si>
  <si>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</si>
  <si>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</si>
  <si>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</si>
  <si>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</si>
  <si>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</si>
  <si>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</si>
  <si>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</si>
  <si>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</si>
  <si>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</si>
  <si>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</si>
  <si>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</si>
  <si>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</si>
  <si>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</si>
  <si>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</si>
  <si>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</si>
  <si>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</si>
  <si>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</si>
  <si>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</si>
  <si>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</si>
  <si>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</si>
  <si>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</si>
  <si>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</si>
  <si>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</si>
  <si>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</si>
  <si>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</si>
  <si>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</si>
  <si>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</si>
  <si>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</si>
  <si>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</si>
  <si>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</si>
  <si>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</si>
  <si>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</si>
  <si>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</si>
  <si>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</si>
  <si>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</si>
  <si>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</si>
  <si>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</si>
  <si>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</si>
  <si>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</si>
  <si>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</si>
  <si>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</si>
  <si>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</si>
  <si>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</si>
  <si>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</si>
  <si>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</si>
  <si>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</si>
  <si>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</si>
  <si>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</si>
  <si>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</si>
  <si>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</si>
  <si>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</si>
  <si>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</si>
  <si>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</si>
  <si>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</si>
  <si>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</si>
  <si>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</si>
  <si>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</si>
  <si>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</si>
  <si>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</si>
  <si>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</si>
  <si>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</si>
  <si>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</si>
  <si>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</si>
  <si>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</si>
  <si>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</si>
  <si>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</si>
  <si>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</si>
  <si>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</si>
  <si>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</si>
  <si>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</si>
  <si>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</si>
  <si>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</si>
  <si>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</si>
  <si>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</si>
  <si>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</si>
  <si>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</si>
  <si>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</si>
  <si>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</si>
  <si>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</si>
  <si>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</si>
  <si>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</si>
  <si>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</si>
  <si>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</si>
  <si>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</si>
  <si>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</si>
  <si>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</si>
  <si>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</si>
  <si>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</si>
  <si>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</si>
  <si>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</si>
  <si>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</si>
  <si>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</si>
  <si>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</si>
  <si>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</si>
  <si>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</si>
  <si>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</si>
  <si>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</si>
  <si>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</si>
  <si>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</si>
  <si>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</si>
  <si>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</si>
  <si>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</si>
  <si>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</si>
  <si>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</si>
  <si>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</si>
  <si>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</si>
  <si>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</si>
  <si>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</si>
  <si>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</si>
  <si>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</si>
  <si>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</si>
  <si>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</si>
  <si>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</si>
  <si>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</si>
  <si>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</si>
  <si>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</si>
  <si>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</si>
  <si>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</si>
  <si>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</si>
  <si>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</si>
  <si>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</si>
  <si>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</si>
  <si>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</si>
  <si>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</si>
  <si>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</si>
  <si>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</si>
  <si>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</si>
  <si>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</si>
  <si>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</si>
  <si>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</si>
  <si>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</si>
  <si>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</si>
  <si>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</si>
  <si>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</si>
  <si>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</si>
  <si>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</si>
  <si>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</si>
  <si>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</si>
  <si>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</si>
  <si>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</si>
  <si>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</si>
  <si>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</si>
  <si>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</si>
  <si>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</si>
  <si>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</si>
  <si>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</si>
  <si>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</si>
  <si>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</si>
  <si>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</si>
  <si>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</si>
  <si>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</si>
  <si>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</si>
  <si>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</si>
  <si>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</si>
  <si>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</si>
  <si>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</si>
  <si>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</si>
  <si>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</si>
  <si>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</si>
  <si>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</si>
  <si>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</si>
  <si>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</si>
  <si>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</si>
  <si>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</si>
  <si>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</si>
  <si>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</si>
  <si>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</si>
  <si>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</si>
  <si>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</si>
  <si>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</si>
  <si>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</si>
  <si>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</si>
  <si>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</si>
  <si>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</si>
  <si>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</si>
  <si>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</si>
  <si>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</si>
  <si>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</si>
  <si>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</si>
  <si>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</si>
  <si>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</si>
  <si>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</si>
  <si>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</si>
  <si>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</si>
  <si>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</si>
  <si>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</si>
  <si>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</si>
  <si>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</si>
  <si>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</si>
  <si>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</si>
  <si>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</si>
  <si>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</si>
  <si>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</si>
  <si>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</si>
  <si>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</si>
  <si>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</si>
  <si>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</si>
  <si>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</si>
  <si>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</si>
  <si>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</si>
  <si>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</si>
  <si>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</si>
  <si>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</si>
  <si>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</si>
  <si>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</si>
  <si>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</si>
  <si>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</si>
  <si>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</si>
  <si>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</si>
  <si>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</si>
  <si>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</si>
  <si>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</si>
  <si>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</si>
  <si>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</si>
  <si>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</si>
  <si>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</si>
  <si>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</si>
  <si>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</si>
  <si>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</si>
  <si>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</si>
  <si>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</si>
  <si>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</si>
  <si>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</si>
  <si>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</si>
  <si>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</si>
  <si>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</si>
  <si>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</si>
  <si>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</si>
  <si>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</si>
  <si>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</si>
  <si>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</si>
  <si>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</si>
  <si>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</si>
  <si>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</si>
  <si>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</si>
  <si>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</si>
  <si>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</si>
  <si>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</si>
  <si>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</si>
  <si>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</si>
  <si>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</si>
  <si>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</si>
  <si>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</si>
  <si>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</si>
  <si>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</si>
  <si>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</si>
  <si>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</si>
  <si>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</si>
  <si>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</si>
  <si>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</si>
  <si>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</si>
  <si>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</si>
  <si>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</si>
  <si>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</si>
  <si>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</si>
  <si>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</si>
  <si>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</si>
  <si>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</si>
  <si>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</si>
  <si>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</si>
  <si>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</si>
  <si>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</si>
  <si>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</si>
  <si>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</si>
  <si>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</si>
  <si>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</si>
  <si>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</si>
  <si>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</si>
  <si>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</si>
  <si>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</si>
  <si>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</si>
  <si>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</si>
  <si>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</si>
  <si>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</si>
  <si>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</si>
  <si>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</si>
  <si>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</si>
  <si>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</si>
  <si>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</si>
  <si>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</si>
  <si>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</si>
  <si>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</si>
  <si>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</si>
  <si>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</si>
  <si>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</si>
  <si>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</si>
  <si>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</si>
  <si>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</si>
  <si>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</si>
  <si>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</si>
  <si>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</si>
  <si>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</si>
  <si>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</si>
  <si>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</si>
  <si>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</si>
  <si>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</si>
  <si>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</si>
  <si>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</si>
  <si>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</si>
  <si>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</si>
  <si>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</si>
  <si>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</si>
  <si>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</si>
  <si>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</si>
  <si>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</si>
  <si>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</si>
  <si>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</si>
  <si>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</si>
  <si>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</si>
  <si>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</si>
  <si>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</si>
  <si>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</si>
  <si>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</si>
  <si>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</si>
  <si>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</si>
  <si>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</si>
  <si>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</si>
  <si>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</si>
  <si>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</si>
  <si>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</si>
  <si>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</si>
  <si>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</si>
  <si>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</si>
  <si>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</si>
  <si>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</si>
  <si>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</si>
  <si>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</si>
  <si>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</si>
  <si>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</si>
  <si>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</si>
  <si>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</si>
  <si>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</si>
  <si>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</si>
  <si>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</si>
  <si>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</si>
  <si>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</si>
  <si>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</si>
  <si>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</si>
  <si>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</si>
  <si>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</si>
  <si>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</si>
  <si>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</si>
  <si>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</si>
  <si>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</si>
  <si>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</si>
  <si>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</si>
  <si>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</si>
  <si>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</si>
  <si>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</si>
  <si>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</si>
  <si>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</si>
  <si>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</si>
  <si>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</si>
  <si>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</si>
  <si>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</si>
  <si>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</si>
  <si>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</si>
  <si>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</si>
  <si>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</si>
  <si>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</si>
  <si>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</si>
  <si>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</si>
  <si>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</si>
  <si>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</si>
  <si>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</si>
  <si>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</si>
  <si>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</si>
  <si>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</si>
  <si>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</si>
  <si>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</si>
  <si>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</si>
  <si>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</si>
  <si>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</si>
  <si>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</si>
  <si>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</si>
  <si>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</si>
  <si>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</si>
  <si>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</si>
  <si>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</si>
  <si>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</si>
  <si>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</si>
  <si>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</si>
  <si>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</si>
  <si>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</si>
  <si>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</si>
  <si>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</si>
  <si>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</si>
  <si>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</si>
  <si>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</si>
  <si>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</si>
  <si>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</si>
  <si>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</si>
  <si>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</si>
  <si>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</si>
  <si>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</si>
  <si>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</si>
  <si>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</si>
  <si>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</si>
  <si>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</si>
  <si>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</si>
  <si>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</si>
  <si>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</si>
  <si>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</si>
  <si>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</si>
  <si>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</si>
  <si>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</si>
  <si>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</si>
  <si>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</si>
  <si>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</si>
  <si>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</si>
  <si>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</si>
  <si>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</si>
  <si>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</si>
  <si>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</si>
  <si>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</si>
  <si>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</si>
  <si>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</si>
  <si>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</si>
  <si>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</si>
  <si>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</si>
  <si>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</si>
  <si>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</si>
  <si>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</si>
  <si>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</si>
  <si>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</si>
  <si>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</si>
  <si>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</si>
  <si>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</si>
  <si>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</si>
  <si>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</si>
  <si>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</si>
  <si>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</si>
  <si>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</si>
  <si>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</si>
  <si>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</si>
  <si>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</si>
  <si>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</si>
  <si>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</si>
  <si>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</si>
  <si>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</si>
  <si>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</si>
  <si>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</si>
  <si>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</si>
  <si>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</si>
  <si>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</si>
  <si>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</si>
  <si>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</si>
  <si>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</si>
  <si>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</si>
  <si>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</si>
  <si>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</si>
  <si>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</si>
  <si>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</si>
  <si>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</si>
  <si>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</si>
  <si>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</si>
  <si>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</si>
  <si>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</si>
  <si>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</si>
  <si>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</si>
  <si>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</si>
  <si>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</si>
  <si>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</si>
  <si>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</si>
  <si>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</si>
  <si>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</si>
  <si>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</si>
  <si>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</si>
  <si>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</si>
  <si>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</si>
  <si>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</si>
  <si>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</si>
  <si>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</si>
  <si>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</si>
  <si>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</si>
  <si>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</si>
  <si>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</si>
  <si>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</si>
  <si>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</si>
  <si>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</si>
  <si>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</si>
  <si>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</si>
  <si>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</si>
  <si>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</si>
  <si>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</si>
  <si>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</si>
  <si>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</si>
  <si>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</si>
  <si>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</si>
  <si>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</si>
  <si>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</si>
  <si>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</si>
  <si>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</si>
  <si>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</si>
  <si>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</si>
  <si>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</si>
  <si>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</si>
  <si>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</si>
  <si>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</si>
  <si>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</si>
  <si>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</si>
  <si>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</si>
  <si>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</si>
  <si>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</si>
  <si>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</si>
  <si>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</si>
  <si>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</si>
  <si>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</si>
  <si>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</si>
  <si>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</si>
  <si>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</si>
  <si>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</si>
  <si>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</si>
  <si>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</si>
  <si>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</si>
  <si>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</si>
  <si>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</si>
  <si>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</si>
  <si>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</si>
  <si>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</si>
  <si>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</si>
  <si>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</si>
  <si>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</si>
  <si>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</si>
  <si>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</si>
  <si>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</si>
  <si>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</si>
  <si>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</si>
  <si>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</si>
  <si>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</si>
  <si>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</si>
  <si>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</si>
  <si>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</si>
  <si>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</si>
  <si>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</si>
  <si>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</si>
  <si>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</si>
  <si>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</si>
  <si>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</si>
  <si>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</si>
  <si>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</si>
  <si>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</si>
  <si>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</si>
  <si>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</si>
  <si>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</si>
  <si>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</si>
  <si>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</si>
  <si>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</si>
  <si>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</si>
  <si>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</si>
  <si>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</si>
  <si>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</si>
  <si>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</si>
  <si>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</si>
  <si>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</si>
  <si>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</si>
  <si>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</si>
  <si>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</si>
  <si>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</si>
  <si>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</si>
  <si>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</si>
  <si>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</si>
  <si>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</si>
  <si>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</si>
  <si>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</si>
  <si>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</si>
  <si>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</si>
  <si>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</si>
  <si>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</si>
  <si>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</si>
  <si>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</si>
  <si>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</si>
  <si>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</si>
  <si>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</si>
  <si>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</si>
  <si>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</si>
  <si>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</si>
  <si>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</si>
  <si>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</si>
  <si>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</si>
  <si>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</si>
  <si>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</si>
  <si>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</si>
  <si>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</si>
  <si>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</si>
  <si>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</si>
  <si>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</si>
  <si>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</si>
  <si>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</si>
  <si>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</si>
  <si>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</si>
  <si>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</si>
  <si>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</si>
  <si>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</si>
  <si>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</si>
  <si>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</si>
  <si>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</si>
  <si>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</si>
  <si>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</si>
  <si>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</si>
  <si>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</si>
  <si>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</si>
  <si>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</si>
  <si>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</si>
  <si>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</si>
  <si>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</si>
  <si>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</si>
  <si>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</si>
  <si>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</si>
  <si>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</si>
  <si>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</si>
  <si>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</si>
  <si>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</si>
  <si>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</si>
  <si>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</si>
  <si>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</si>
  <si>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</si>
  <si>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</si>
  <si>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</si>
  <si>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</si>
  <si>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</si>
  <si>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</si>
  <si>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</si>
  <si>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</si>
  <si>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</si>
  <si>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</si>
  <si>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</si>
  <si>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</si>
  <si>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</si>
  <si>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</si>
  <si>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</si>
  <si>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</si>
  <si>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</si>
  <si>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</si>
  <si>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</si>
  <si>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</si>
  <si>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</si>
  <si>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</si>
  <si>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</si>
  <si>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</si>
  <si>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</si>
  <si>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</si>
  <si>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</si>
  <si>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</si>
  <si>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</si>
  <si>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</si>
  <si>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</si>
  <si>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</si>
  <si>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</si>
  <si>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</si>
  <si>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</si>
  <si>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</si>
  <si>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</si>
  <si>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</si>
  <si>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</si>
  <si>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</si>
  <si>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</si>
  <si>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</si>
  <si>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</si>
  <si>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</si>
  <si>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</si>
  <si>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</si>
  <si>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</si>
  <si>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</si>
  <si>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</si>
  <si>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</si>
  <si>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</si>
  <si>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</si>
  <si>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</si>
  <si>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</si>
  <si>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</si>
  <si>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</si>
  <si>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</si>
  <si>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</si>
  <si>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</si>
  <si>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</si>
  <si>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</si>
  <si>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</si>
  <si>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</si>
  <si>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</si>
  <si>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</si>
  <si>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</si>
  <si>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</si>
  <si>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</si>
  <si>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</si>
  <si>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</si>
  <si>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</si>
  <si>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</si>
  <si>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</si>
  <si>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</si>
  <si>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</si>
  <si>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</si>
  <si>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</si>
  <si>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</si>
  <si>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</si>
  <si>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</si>
  <si>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</si>
  <si>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</si>
  <si>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</si>
  <si>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</si>
  <si>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</si>
  <si>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</si>
  <si>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</si>
  <si>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</si>
  <si>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</si>
  <si>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</si>
  <si>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</si>
  <si>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</si>
  <si>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</si>
  <si>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</si>
  <si>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</si>
  <si>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</si>
  <si>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</si>
  <si>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</si>
  <si>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</si>
  <si>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</si>
  <si>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</si>
  <si>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</si>
  <si>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</si>
  <si>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</si>
  <si>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</si>
  <si>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</si>
  <si>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</si>
  <si>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</si>
  <si>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</si>
  <si>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</si>
  <si>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</si>
  <si>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</si>
  <si>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</si>
  <si>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</si>
  <si>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</si>
  <si>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</si>
  <si>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</si>
  <si>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</si>
  <si>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</si>
  <si>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</si>
  <si>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</si>
  <si>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</si>
  <si>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</si>
  <si>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</si>
  <si>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</si>
  <si>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</si>
  <si>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</si>
  <si>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</si>
  <si>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</si>
  <si>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</si>
  <si>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</si>
  <si>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</si>
  <si>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</si>
  <si>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</si>
  <si>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</si>
  <si>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</si>
  <si>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</si>
  <si>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</si>
  <si>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</si>
  <si>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</si>
  <si>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</si>
  <si>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</si>
  <si>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</si>
  <si>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</si>
  <si>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</si>
  <si>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</si>
  <si>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</si>
  <si>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</si>
  <si>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</si>
  <si>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</si>
  <si>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</si>
  <si>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</si>
  <si>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</si>
  <si>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</si>
  <si>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</si>
  <si>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</si>
  <si>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</si>
  <si>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</si>
  <si>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</si>
  <si>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</si>
  <si>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</si>
  <si>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</si>
  <si>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</si>
  <si>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</si>
  <si>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</si>
  <si>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</si>
  <si>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</si>
  <si>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</si>
  <si>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</si>
  <si>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</si>
  <si>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</si>
  <si>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</si>
  <si>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</si>
  <si>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</si>
  <si>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</si>
  <si>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</si>
  <si>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</si>
  <si>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</si>
  <si>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</si>
  <si>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</si>
  <si>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</si>
  <si>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</si>
  <si>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</si>
  <si>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</si>
  <si>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</si>
  <si>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</si>
  <si>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</si>
  <si>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</si>
  <si>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</si>
  <si>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</si>
  <si>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</si>
  <si>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</si>
  <si>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</si>
  <si>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</si>
  <si>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</si>
  <si>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</si>
  <si>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</si>
  <si>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</si>
  <si>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</si>
  <si>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</si>
  <si>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</si>
  <si>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</si>
  <si>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</si>
  <si>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</si>
  <si>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</si>
  <si>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</si>
  <si>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</si>
  <si>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</si>
  <si>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</si>
  <si>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</si>
  <si>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</si>
  <si>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</si>
  <si>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</si>
  <si>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</si>
  <si>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</si>
  <si>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</si>
  <si>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</si>
  <si>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</si>
  <si>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</si>
  <si>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</si>
  <si>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</si>
  <si>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</si>
  <si>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</si>
  <si>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</si>
  <si>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</si>
  <si>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</si>
  <si>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</si>
  <si>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</si>
  <si>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</si>
  <si>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</si>
  <si>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</si>
  <si>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</si>
  <si>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</si>
  <si>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</si>
  <si>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</si>
  <si>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</si>
  <si>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</si>
  <si>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</si>
  <si>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</si>
  <si>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</si>
  <si>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</si>
  <si>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</si>
  <si>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</si>
  <si>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</si>
  <si>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</si>
  <si>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</si>
  <si>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</si>
  <si>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</si>
  <si>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</si>
  <si>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</si>
  <si>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</si>
  <si>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</si>
  <si>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</si>
  <si>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</si>
  <si>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</si>
  <si>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</si>
  <si>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</si>
  <si>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</si>
  <si>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</si>
  <si>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</si>
  <si>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</si>
  <si>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</si>
  <si>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</si>
  <si>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</si>
  <si>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</si>
  <si>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</si>
  <si>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</si>
  <si>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</si>
  <si>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</si>
  <si>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</si>
  <si>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</si>
  <si>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</si>
  <si>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</si>
  <si>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</si>
  <si>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</si>
  <si>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</si>
  <si>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</si>
  <si>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</si>
  <si>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</si>
  <si>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</si>
  <si>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</si>
  <si>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</si>
  <si>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</si>
  <si>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</si>
  <si>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</si>
  <si>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</si>
  <si>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</si>
  <si>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</si>
  <si>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</si>
  <si>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</si>
  <si>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</si>
  <si>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</si>
  <si>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</si>
  <si>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</si>
  <si>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</si>
  <si>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</si>
  <si>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</si>
  <si>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</si>
  <si>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</si>
  <si>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</si>
  <si>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</si>
  <si>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</si>
  <si>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</si>
  <si>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</si>
  <si>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</si>
  <si>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</si>
  <si>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</si>
  <si>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</si>
  <si>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</si>
  <si>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</si>
  <si>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</si>
  <si>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</si>
  <si>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</si>
  <si>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</si>
  <si>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</si>
  <si>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</si>
  <si>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</si>
  <si>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</si>
  <si>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</si>
  <si>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</si>
  <si>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</si>
  <si>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</si>
  <si>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</si>
  <si>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</si>
  <si>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</si>
  <si>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</si>
  <si>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</si>
  <si>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</si>
  <si>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</si>
  <si>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</si>
  <si>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</si>
  <si>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</si>
  <si>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</si>
  <si>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</si>
  <si>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</si>
  <si>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</si>
  <si>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</si>
  <si>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</si>
  <si>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</si>
  <si>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</si>
  <si>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</si>
  <si>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</si>
  <si>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</si>
  <si>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</si>
  <si>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</si>
  <si>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</si>
  <si>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</si>
  <si>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</si>
  <si>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</si>
  <si>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</si>
  <si>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</si>
  <si>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</si>
  <si>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</si>
  <si>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</si>
  <si>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</si>
  <si>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</si>
  <si>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</si>
  <si>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</si>
  <si>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</si>
  <si>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</si>
  <si>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</si>
  <si>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</si>
  <si>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</si>
  <si>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</si>
  <si>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</si>
  <si>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</si>
  <si>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</si>
  <si>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</si>
  <si>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</si>
  <si>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</si>
  <si>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</si>
  <si>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</si>
  <si>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</si>
  <si>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</si>
  <si>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</si>
  <si>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</si>
  <si>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</si>
  <si>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</si>
  <si>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</si>
  <si>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</si>
  <si>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</si>
  <si>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</si>
  <si>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</si>
  <si>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</si>
  <si>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</si>
  <si>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</si>
  <si>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</si>
  <si>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</si>
  <si>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</si>
  <si>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</si>
  <si>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</si>
  <si>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</si>
  <si>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</si>
  <si>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</si>
  <si>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</si>
  <si>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</si>
  <si>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</si>
  <si>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</si>
  <si>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</si>
  <si>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</si>
  <si>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</si>
  <si>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</si>
  <si>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</si>
  <si>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</si>
  <si>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</si>
  <si>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</si>
  <si>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</si>
  <si>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</si>
  <si>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</si>
  <si>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</si>
  <si>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</si>
  <si>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</si>
  <si>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</si>
  <si>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</si>
  <si>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</si>
  <si>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</si>
  <si>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</si>
  <si>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</si>
  <si>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</si>
  <si>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</si>
  <si>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</si>
  <si>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</si>
  <si>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</si>
  <si>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</si>
  <si>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</si>
  <si>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</si>
  <si>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</si>
  <si>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</si>
  <si>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</si>
  <si>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</si>
  <si>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</si>
  <si>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</si>
  <si>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</si>
  <si>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</si>
  <si>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</si>
  <si>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</si>
  <si>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</si>
  <si>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</si>
  <si>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</si>
  <si>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</si>
  <si>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</si>
  <si>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</si>
  <si>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</si>
  <si>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</si>
  <si>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</si>
  <si>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</si>
  <si>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</si>
  <si>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</si>
  <si>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</si>
  <si>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</si>
  <si>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</si>
  <si>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</si>
  <si>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</si>
  <si>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</si>
  <si>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</si>
  <si>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</si>
  <si>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</si>
  <si>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</si>
  <si>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</si>
  <si>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</si>
  <si>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</si>
  <si>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</si>
  <si>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</si>
  <si>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</si>
  <si>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</si>
  <si>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</si>
  <si>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</si>
  <si>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</si>
  <si>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</si>
  <si>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</si>
  <si>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</si>
  <si>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</si>
  <si>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</si>
  <si>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</si>
  <si>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</si>
  <si>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</si>
  <si>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</si>
  <si>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</si>
  <si>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</si>
  <si>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</si>
  <si>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</si>
  <si>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</si>
  <si>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</si>
  <si>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</si>
  <si>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</si>
  <si>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</si>
  <si>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</si>
  <si>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</si>
  <si>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</si>
  <si>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</si>
  <si>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</si>
  <si>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</si>
  <si>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</si>
  <si>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</si>
  <si>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</si>
  <si>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</si>
  <si>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</si>
  <si>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</si>
  <si>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</si>
  <si>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</si>
  <si>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</si>
  <si>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</si>
  <si>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</si>
  <si>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</si>
  <si>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</si>
  <si>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</si>
  <si>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</si>
  <si>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</si>
  <si>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</si>
  <si>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</si>
  <si>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</si>
  <si>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</si>
  <si>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</si>
  <si>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</si>
  <si>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</si>
  <si>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</si>
  <si>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</si>
  <si>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</si>
  <si>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</si>
  <si>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</si>
  <si>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</si>
  <si>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</si>
  <si>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</si>
  <si>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</si>
  <si>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</si>
  <si>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</si>
  <si>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</si>
  <si>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</si>
  <si>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</si>
  <si>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</si>
  <si>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</si>
  <si>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</si>
  <si>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</si>
  <si>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</si>
  <si>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</si>
  <si>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</si>
  <si>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</si>
  <si>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</si>
  <si>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</si>
  <si>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</si>
  <si>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</si>
  <si>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</si>
  <si>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</si>
  <si>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</si>
  <si>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</si>
  <si>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</si>
  <si>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</si>
  <si>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</si>
  <si>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</si>
  <si>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</si>
  <si>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</si>
  <si>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</si>
  <si>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</si>
  <si>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</si>
  <si>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</si>
  <si>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</si>
  <si>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</si>
  <si>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</si>
  <si>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</si>
  <si>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</si>
  <si>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</si>
  <si>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</si>
  <si>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</si>
  <si>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</si>
  <si>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</si>
  <si>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</si>
  <si>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</si>
  <si>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</si>
  <si>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</si>
  <si>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</si>
  <si>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</si>
  <si>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</si>
  <si>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</si>
  <si>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</si>
  <si>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</si>
  <si>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</si>
  <si>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</si>
  <si>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</si>
  <si>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</si>
  <si>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</si>
  <si>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</si>
  <si>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</si>
  <si>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</si>
  <si>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</si>
  <si>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</si>
  <si>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</si>
  <si>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</si>
  <si>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</si>
  <si>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</si>
  <si>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</si>
  <si>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</si>
  <si>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</si>
  <si>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</si>
  <si>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</si>
  <si>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</si>
  <si>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</si>
  <si>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</si>
  <si>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</si>
  <si>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</si>
  <si>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</si>
  <si>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</si>
  <si>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</si>
  <si>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</si>
  <si>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</si>
  <si>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</si>
  <si>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</si>
  <si>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</si>
  <si>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</si>
  <si>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</si>
  <si>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</si>
  <si>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</si>
  <si>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</si>
  <si>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</si>
  <si>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</si>
  <si>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</si>
  <si>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</si>
  <si>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</si>
  <si>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</si>
  <si>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</si>
  <si>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</si>
  <si>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</si>
  <si>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</si>
  <si>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</si>
  <si>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</si>
  <si>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</si>
  <si>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</si>
  <si>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</si>
  <si>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</si>
  <si>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</si>
  <si>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</si>
  <si>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</si>
  <si>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</si>
  <si>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</si>
  <si>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</si>
  <si>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</si>
  <si>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</si>
  <si>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</si>
  <si>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</si>
  <si>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</si>
  <si>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</si>
  <si>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</si>
  <si>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</si>
  <si>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</si>
  <si>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</si>
  <si>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</si>
  <si>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</si>
  <si>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</si>
  <si>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</si>
  <si>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</si>
  <si>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</si>
  <si>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</si>
  <si>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</si>
  <si>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</si>
  <si>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</si>
  <si>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</si>
  <si>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</si>
  <si>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</si>
  <si>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</si>
  <si>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</si>
  <si>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</si>
  <si>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</si>
  <si>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</si>
  <si>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</si>
  <si>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</si>
  <si>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</si>
  <si>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</si>
  <si>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</si>
  <si>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</si>
  <si>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</si>
  <si>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</si>
  <si>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</si>
  <si>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</si>
  <si>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</si>
  <si>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</si>
  <si>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</si>
  <si>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</si>
  <si>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</si>
  <si>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</si>
  <si>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</si>
  <si>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</si>
  <si>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</si>
  <si>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</si>
  <si>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</si>
  <si>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</si>
  <si>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</si>
  <si>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</si>
  <si>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</si>
  <si>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</si>
  <si>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</si>
  <si>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</si>
  <si>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</si>
  <si>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</si>
  <si>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</si>
  <si>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</si>
  <si>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</si>
  <si>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</si>
  <si>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</si>
  <si>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</si>
  <si>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</si>
  <si>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</si>
  <si>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</si>
  <si>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</si>
  <si>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</si>
  <si>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</si>
  <si>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</si>
  <si>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</si>
  <si>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</si>
  <si>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</si>
  <si>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</si>
  <si>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</si>
  <si>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</si>
  <si>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</si>
  <si>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</si>
  <si>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</si>
  <si>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</si>
  <si>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</si>
  <si>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</si>
  <si>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</si>
  <si>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</si>
  <si>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</si>
  <si>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</si>
  <si>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</si>
  <si>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</si>
  <si>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</si>
  <si>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</si>
  <si>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</si>
  <si>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</si>
  <si>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</si>
  <si>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</si>
  <si>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</si>
  <si>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</si>
  <si>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</si>
  <si>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</si>
  <si>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</si>
  <si>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</si>
  <si>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</si>
  <si>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</si>
  <si>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</si>
  <si>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</si>
  <si>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</si>
  <si>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</si>
  <si>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</si>
  <si>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</si>
  <si>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</si>
  <si>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</si>
  <si>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</si>
  <si>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</si>
  <si>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</si>
  <si>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</si>
  <si>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</si>
  <si>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</si>
  <si>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</si>
  <si>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</si>
  <si>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</si>
  <si>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</si>
  <si>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</si>
  <si>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</si>
  <si>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</si>
  <si>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</si>
  <si>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</si>
  <si>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</si>
  <si>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</si>
  <si>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</si>
  <si>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</si>
  <si>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</si>
  <si>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</si>
  <si>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</si>
  <si>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</si>
  <si>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</si>
  <si>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</si>
  <si>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</si>
  <si>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</si>
  <si>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</si>
  <si>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</si>
  <si>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</si>
  <si>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</si>
  <si>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</si>
  <si>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</si>
  <si>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</si>
  <si>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</si>
  <si>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</si>
  <si>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</si>
  <si>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</si>
  <si>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</si>
  <si>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</si>
  <si>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</si>
  <si>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</si>
  <si>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</si>
  <si>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</si>
  <si>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</si>
  <si>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</si>
  <si>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</si>
  <si>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</si>
  <si>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</si>
  <si>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</si>
  <si>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</si>
  <si>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</si>
  <si>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</si>
  <si>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</si>
  <si>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</si>
  <si>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</si>
  <si>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</si>
  <si>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</si>
  <si>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</si>
  <si>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</si>
  <si>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</si>
  <si>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</si>
  <si>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</si>
  <si>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</si>
  <si>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</si>
  <si>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</si>
  <si>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</si>
  <si>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</si>
  <si>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</si>
  <si>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</si>
  <si>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</si>
  <si>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</si>
  <si>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</si>
  <si>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</si>
  <si>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</si>
  <si>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</si>
  <si>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</si>
  <si>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</si>
  <si>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</si>
  <si>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</si>
  <si>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</si>
  <si>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</si>
  <si>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</si>
  <si>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</si>
  <si>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</si>
  <si>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</si>
  <si>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</si>
  <si>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</si>
  <si>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</si>
  <si>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</si>
  <si>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</si>
  <si>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</si>
  <si>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</si>
  <si>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</si>
  <si>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</si>
  <si>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</si>
  <si>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</si>
  <si>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</si>
  <si>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</si>
  <si>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</si>
  <si>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</si>
  <si>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</si>
  <si>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</si>
  <si>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</si>
  <si>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</si>
  <si>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</si>
  <si>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</si>
  <si>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</si>
  <si>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</si>
  <si>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</si>
  <si>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</si>
  <si>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</si>
  <si>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</si>
  <si>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</si>
  <si>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</si>
  <si>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</si>
  <si>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</si>
  <si>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</si>
  <si>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</si>
  <si>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</si>
  <si>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</si>
  <si>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</si>
  <si>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</si>
  <si>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</si>
  <si>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</si>
  <si>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</si>
  <si>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</si>
  <si>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</si>
  <si>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</si>
  <si>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</si>
  <si>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</si>
  <si>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</si>
  <si>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</si>
  <si>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</si>
  <si>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</si>
  <si>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</si>
  <si>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</si>
  <si>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</si>
  <si>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</si>
  <si>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</si>
  <si>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</si>
  <si>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</si>
  <si>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</si>
  <si>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</si>
  <si>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</si>
  <si>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</si>
  <si>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</si>
  <si>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</si>
  <si>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</si>
  <si>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</si>
  <si>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</si>
  <si>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</si>
  <si>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</si>
  <si>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</si>
  <si>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</si>
  <si>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</si>
  <si>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</si>
  <si>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</si>
  <si>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</si>
  <si>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</si>
  <si>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</si>
  <si>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</si>
  <si>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</si>
  <si>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</si>
  <si>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</si>
  <si>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</si>
  <si>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</si>
  <si>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</si>
  <si>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</si>
  <si>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</si>
  <si>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</si>
  <si>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</si>
  <si>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</si>
  <si>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</si>
  <si>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</si>
  <si>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</si>
  <si>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</si>
  <si>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</si>
  <si>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</si>
  <si>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</si>
  <si>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</si>
  <si>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</si>
  <si>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</si>
  <si>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</si>
  <si>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</si>
  <si>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</si>
  <si>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</si>
  <si>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</si>
  <si>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</si>
  <si>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</si>
  <si>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</si>
  <si>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</si>
  <si>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</si>
  <si>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</si>
  <si>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</si>
  <si>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</si>
  <si>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</si>
  <si>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</si>
  <si>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</si>
  <si>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</si>
  <si>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</si>
  <si>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</si>
  <si>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</si>
  <si>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</si>
  <si>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</si>
  <si>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</si>
  <si>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</si>
  <si>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</si>
  <si>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</si>
  <si>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</si>
  <si>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</si>
  <si>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</si>
  <si>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</si>
  <si>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</si>
  <si>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</si>
  <si>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</si>
  <si>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</si>
  <si>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</si>
  <si>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</si>
  <si>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</si>
  <si>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</si>
  <si>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</si>
  <si>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</si>
  <si>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</si>
  <si>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</si>
  <si>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</si>
  <si>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</si>
  <si>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</si>
  <si>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</si>
  <si>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</si>
  <si>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</si>
  <si>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</si>
  <si>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</si>
  <si>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</si>
  <si>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</si>
  <si>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</si>
  <si>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</si>
  <si>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</si>
  <si>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</si>
  <si>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</si>
  <si>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</si>
  <si>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</si>
  <si>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</si>
  <si>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</si>
  <si>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</si>
  <si>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</si>
  <si>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</si>
  <si>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</si>
  <si>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</si>
  <si>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</si>
  <si>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</si>
  <si>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</si>
  <si>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</si>
  <si>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</si>
  <si>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</si>
  <si>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</si>
  <si>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</si>
  <si>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</si>
  <si>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</si>
  <si>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</si>
  <si>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</si>
  <si>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</si>
  <si>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</si>
  <si>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</si>
  <si>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</si>
  <si>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</si>
  <si>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</si>
  <si>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</si>
  <si>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</si>
  <si>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</si>
  <si>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</si>
  <si>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</si>
  <si>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</si>
  <si>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</si>
  <si>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</si>
  <si>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</si>
  <si>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</si>
  <si>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</si>
  <si>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</si>
  <si>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</si>
  <si>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</si>
  <si>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</si>
  <si>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</si>
  <si>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</si>
  <si>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</si>
  <si>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</si>
  <si>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</si>
  <si>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</si>
  <si>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</si>
  <si>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</si>
  <si>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</si>
  <si>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</si>
  <si>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</si>
  <si>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</si>
  <si>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</si>
  <si>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</si>
  <si>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</si>
  <si>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</si>
  <si>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</si>
  <si>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</si>
  <si>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</si>
  <si>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</si>
  <si>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</si>
  <si>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</si>
  <si>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</si>
  <si>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</si>
  <si>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</si>
  <si>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</si>
  <si>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</si>
  <si>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</si>
  <si>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</si>
  <si>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</si>
  <si>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</si>
  <si>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</si>
  <si>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</si>
  <si>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</si>
  <si>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</si>
  <si>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</si>
  <si>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</si>
  <si>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</si>
  <si>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</si>
  <si>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</si>
  <si>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</si>
  <si>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</si>
  <si>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</si>
  <si>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</si>
  <si>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</si>
  <si>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</si>
  <si>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</si>
  <si>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</si>
  <si>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</si>
  <si>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</si>
  <si>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</si>
  <si>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</si>
  <si>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</si>
  <si>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</si>
  <si>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</si>
  <si>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</si>
  <si>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</si>
  <si>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</si>
  <si>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</si>
  <si>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</si>
  <si>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</si>
  <si>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</si>
  <si>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</si>
  <si>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</si>
  <si>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</si>
  <si>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</si>
  <si>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</si>
  <si>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</si>
  <si>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</si>
  <si>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</si>
  <si>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</si>
  <si>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</si>
  <si>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</si>
  <si>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</si>
  <si>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</si>
  <si>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</si>
  <si>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</si>
  <si>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</si>
  <si>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</si>
  <si>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</si>
  <si>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</si>
  <si>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</si>
  <si>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</si>
  <si>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</si>
  <si>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</si>
  <si>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</si>
  <si>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</si>
  <si>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</si>
  <si>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</si>
  <si>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</si>
  <si>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</si>
  <si>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</si>
  <si>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</si>
  <si>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</si>
  <si>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</si>
  <si>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</si>
  <si>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</si>
  <si>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</si>
  <si>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</si>
  <si>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</si>
  <si>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</si>
  <si>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</si>
  <si>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</si>
  <si>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</si>
  <si>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</si>
  <si>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</si>
  <si>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</si>
  <si>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</si>
  <si>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</si>
  <si>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</si>
  <si>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</si>
  <si>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</si>
  <si>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</si>
  <si>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</si>
  <si>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</si>
  <si>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</si>
  <si>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</si>
  <si>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</si>
  <si>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</si>
  <si>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</si>
  <si>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</si>
  <si>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</si>
  <si>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</si>
  <si>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</si>
  <si>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</si>
  <si>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</si>
  <si>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</si>
  <si>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</si>
  <si>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</si>
  <si>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</si>
  <si>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</si>
  <si>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</si>
  <si>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</si>
  <si>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</si>
  <si>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</si>
  <si>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</si>
  <si>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</si>
  <si>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</si>
  <si>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</si>
  <si>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</si>
  <si>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</si>
  <si>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</si>
  <si>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</si>
  <si>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</si>
  <si>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</si>
  <si>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</si>
  <si>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</si>
  <si>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</si>
  <si>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</si>
  <si>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</si>
  <si>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</si>
  <si>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</si>
  <si>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</si>
  <si>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</si>
  <si>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</si>
  <si>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</si>
  <si>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</si>
  <si>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</si>
  <si>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</si>
  <si>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</si>
  <si>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</si>
  <si>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</si>
  <si>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</si>
  <si>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</si>
  <si>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</si>
  <si>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</si>
  <si>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</si>
  <si>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</si>
  <si>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</si>
  <si>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</si>
  <si>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</si>
  <si>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</si>
  <si>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</si>
  <si>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</si>
  <si>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</si>
  <si>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</si>
  <si>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</si>
  <si>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</si>
  <si>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</si>
  <si>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</si>
  <si>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</si>
  <si>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</si>
  <si>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</si>
  <si>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</si>
  <si>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</si>
  <si>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</si>
  <si>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</si>
  <si>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</si>
  <si>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</si>
  <si>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</si>
  <si>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</si>
  <si>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</si>
  <si>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</si>
  <si>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</si>
  <si>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</si>
  <si>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</si>
  <si>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</si>
  <si>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</si>
  <si>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</si>
  <si>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</si>
  <si>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</si>
  <si>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</si>
  <si>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</si>
  <si>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</si>
  <si>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</si>
  <si>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</si>
  <si>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</si>
  <si>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</si>
  <si>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</si>
  <si>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</si>
  <si>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</si>
  <si>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</si>
  <si>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</si>
  <si>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</si>
  <si>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</si>
  <si>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</si>
  <si>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</si>
  <si>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</si>
  <si>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</si>
  <si>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</si>
  <si>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</si>
  <si>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</si>
  <si>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</si>
  <si>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</si>
  <si>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</si>
  <si>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</si>
  <si>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</si>
  <si>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</si>
  <si>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</si>
  <si>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</si>
  <si>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</si>
  <si>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</si>
  <si>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</si>
  <si>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</si>
  <si>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</si>
  <si>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</si>
  <si>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</si>
  <si>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</si>
  <si>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</si>
  <si>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</si>
  <si>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</si>
  <si>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</si>
  <si>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</si>
  <si>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</si>
  <si>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</si>
  <si>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</si>
  <si>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</si>
  <si>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</si>
  <si>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</si>
  <si>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</si>
  <si>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</si>
  <si>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</si>
  <si>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</si>
  <si>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</si>
  <si>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</si>
  <si>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</si>
  <si>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</si>
  <si>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</si>
  <si>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</si>
  <si>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</si>
  <si>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</si>
  <si>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</si>
  <si>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</si>
  <si>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</si>
  <si>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</si>
  <si>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</si>
  <si>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</si>
  <si>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</si>
  <si>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</si>
  <si>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</si>
  <si>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</si>
  <si>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</si>
  <si>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</si>
  <si>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</si>
  <si>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</si>
  <si>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</si>
  <si>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</si>
  <si>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</si>
  <si>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</si>
  <si>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</si>
  <si>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</si>
  <si>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</si>
  <si>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</si>
  <si>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</si>
  <si>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</si>
  <si>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</si>
  <si>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</si>
  <si>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</si>
  <si>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</si>
  <si>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</si>
  <si>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</si>
  <si>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</si>
  <si>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</si>
  <si>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</si>
  <si>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</si>
  <si>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</si>
  <si>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</si>
  <si>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</si>
  <si>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</si>
  <si>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</si>
  <si>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</si>
  <si>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</si>
  <si>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</si>
  <si>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</si>
  <si>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</si>
  <si>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</si>
  <si>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</si>
  <si>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</si>
  <si>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</si>
  <si>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</si>
  <si>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</si>
  <si>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</si>
  <si>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</si>
  <si>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</si>
  <si>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</si>
  <si>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</si>
  <si>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</si>
  <si>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</si>
  <si>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</si>
  <si>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</si>
  <si>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</si>
  <si>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</si>
  <si>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</si>
  <si>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</si>
  <si>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</si>
  <si>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</si>
  <si>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</si>
  <si>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</si>
  <si>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</si>
  <si>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</si>
  <si>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</si>
  <si>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</si>
  <si>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</si>
  <si>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</si>
  <si>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</si>
  <si>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</si>
  <si>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</si>
  <si>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</si>
  <si>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</si>
  <si>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</si>
  <si>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</si>
  <si>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</si>
  <si>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</si>
  <si>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</si>
  <si>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</si>
  <si>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</si>
  <si>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</si>
  <si>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</si>
  <si>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</si>
  <si>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</si>
  <si>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</si>
  <si>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</si>
  <si>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</si>
  <si>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</si>
  <si>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</si>
  <si>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</si>
  <si>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</si>
  <si>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</si>
  <si>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</si>
  <si>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</si>
  <si>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</si>
  <si>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</si>
  <si>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</si>
  <si>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</si>
  <si>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</si>
  <si>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</si>
  <si>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</si>
  <si>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</si>
  <si>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</si>
  <si>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</si>
  <si>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</si>
  <si>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</si>
  <si>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</si>
  <si>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</si>
  <si>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</si>
  <si>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</si>
  <si>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</si>
  <si>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</si>
  <si>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</si>
  <si>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</si>
  <si>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</si>
  <si>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</si>
  <si>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</si>
  <si>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</si>
  <si>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</si>
  <si>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</si>
  <si>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</si>
  <si>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</si>
  <si>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</si>
  <si>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</si>
  <si>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</si>
  <si>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</si>
  <si>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</si>
  <si>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</si>
  <si>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</si>
  <si>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</si>
  <si>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</si>
  <si>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</si>
  <si>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</si>
  <si>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</si>
  <si>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</si>
  <si>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</si>
  <si>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</si>
  <si>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</si>
  <si>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</si>
  <si>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</si>
  <si>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</si>
  <si>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</si>
  <si>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</si>
  <si>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</si>
  <si>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</si>
  <si>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</si>
  <si>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</si>
  <si>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</si>
  <si>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</si>
  <si>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</si>
  <si>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</si>
  <si>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</si>
  <si>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</si>
  <si>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</si>
  <si>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</si>
  <si>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</si>
  <si>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</si>
  <si>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</si>
  <si>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</si>
  <si>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</si>
  <si>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</si>
  <si>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</si>
  <si>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</si>
  <si>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</si>
  <si>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</si>
  <si>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</si>
  <si>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</si>
  <si>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</si>
  <si>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</si>
  <si>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</si>
  <si>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</si>
  <si>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</si>
  <si>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</si>
  <si>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</si>
  <si>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</si>
  <si>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</si>
  <si>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</si>
  <si>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</si>
  <si>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</si>
  <si>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</si>
  <si>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</si>
  <si>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</si>
  <si>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</si>
  <si>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</si>
  <si>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</si>
  <si>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</si>
  <si>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</si>
  <si>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</si>
  <si>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</si>
  <si>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</si>
  <si>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</si>
  <si>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</si>
  <si>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</si>
  <si>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</si>
  <si>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</si>
  <si>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</si>
  <si>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</si>
  <si>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</si>
  <si>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</si>
  <si>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</si>
  <si>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</si>
  <si>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</si>
  <si>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</si>
  <si>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</si>
  <si>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</si>
  <si>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</si>
  <si>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</si>
  <si>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</si>
  <si>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</si>
  <si>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</si>
  <si>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</si>
  <si>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</si>
  <si>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</si>
  <si>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</si>
  <si>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</si>
  <si>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</si>
  <si>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</si>
  <si>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</si>
  <si>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</si>
  <si>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</si>
  <si>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</si>
  <si>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</si>
  <si>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</si>
  <si>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</si>
  <si>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</si>
  <si>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</si>
  <si>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</si>
  <si>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</si>
  <si>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</si>
  <si>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</si>
  <si>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</si>
  <si>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</si>
  <si>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</si>
  <si>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</si>
  <si>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</si>
  <si>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</si>
  <si>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</si>
  <si>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</si>
  <si>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</si>
  <si>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</si>
  <si>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</si>
  <si>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</si>
  <si>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</si>
  <si>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</si>
  <si>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</si>
  <si>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</si>
  <si>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</si>
  <si>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</si>
  <si>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</si>
  <si>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</si>
  <si>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</si>
  <si>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</si>
  <si>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</si>
  <si>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</si>
  <si>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</si>
  <si>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</si>
  <si>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</si>
  <si>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</si>
  <si>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</si>
  <si>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</si>
  <si>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</si>
  <si>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</si>
  <si>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</si>
  <si>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</si>
  <si>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</si>
  <si>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</si>
  <si>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</si>
  <si>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</si>
  <si>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</si>
  <si>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</si>
  <si>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</si>
  <si>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</si>
  <si>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</si>
  <si>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</si>
  <si>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</si>
  <si>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</si>
  <si>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</si>
  <si>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</si>
  <si>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</si>
  <si>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</si>
  <si>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</si>
  <si>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</si>
  <si>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</si>
  <si>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</si>
  <si>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</si>
  <si>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</si>
  <si>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</si>
  <si>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</si>
  <si>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</si>
  <si>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</si>
  <si>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</si>
  <si>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</si>
  <si>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</si>
  <si>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</si>
  <si>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</si>
  <si>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</si>
  <si>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</si>
  <si>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</si>
  <si>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</si>
  <si>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</si>
  <si>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</si>
  <si>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</si>
  <si>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</si>
  <si>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</si>
  <si>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</si>
  <si>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</si>
  <si>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</si>
  <si>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</si>
  <si>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</si>
  <si>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</si>
  <si>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</si>
  <si>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</si>
  <si>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</si>
  <si>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</si>
  <si>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</si>
  <si>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</si>
  <si>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</si>
  <si>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</si>
  <si>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</si>
  <si>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</si>
  <si>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</si>
  <si>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</si>
  <si>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</si>
  <si>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</si>
  <si>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</si>
  <si>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</si>
  <si>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</si>
  <si>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</si>
  <si>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</si>
  <si>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</si>
  <si>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</si>
  <si>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</si>
  <si>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</si>
  <si>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</si>
  <si>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</si>
  <si>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</si>
  <si>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</si>
  <si>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</si>
  <si>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</si>
  <si>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</si>
  <si>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</si>
  <si>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</si>
  <si>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</si>
  <si>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</si>
  <si>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</si>
  <si>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</si>
  <si>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</si>
  <si>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</si>
  <si>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</si>
  <si>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</si>
  <si>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</si>
  <si>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</si>
  <si>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</si>
  <si>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</si>
  <si>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</si>
  <si>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</si>
  <si>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</si>
  <si>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</si>
  <si>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</si>
  <si>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</si>
  <si>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</si>
  <si>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</si>
  <si>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</si>
  <si>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</si>
  <si>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</si>
  <si>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</si>
  <si>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</si>
  <si>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</si>
  <si>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</si>
  <si>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</si>
  <si>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</si>
  <si>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</si>
  <si>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</si>
  <si>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</si>
  <si>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</si>
  <si>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</si>
  <si>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</si>
  <si>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</si>
  <si>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</si>
  <si>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</si>
  <si>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</si>
  <si>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</si>
  <si>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</si>
  <si>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</si>
  <si>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</si>
  <si>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</si>
  <si>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</si>
  <si>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</si>
  <si>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</si>
  <si>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</si>
  <si>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</si>
  <si>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</si>
  <si>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</si>
  <si>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</si>
  <si>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</si>
  <si>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</si>
  <si>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</si>
  <si>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</si>
  <si>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</si>
  <si>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</si>
  <si>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</si>
  <si>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</si>
  <si>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</si>
  <si>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</si>
  <si>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</si>
  <si>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</si>
  <si>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</si>
  <si>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</si>
  <si>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</si>
  <si>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</si>
  <si>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</si>
  <si>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</si>
  <si>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</si>
  <si>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</si>
  <si>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</si>
  <si>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</si>
  <si>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</si>
  <si>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</si>
  <si>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</si>
  <si>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</si>
  <si>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</si>
  <si>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</si>
  <si>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</si>
  <si>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</si>
  <si>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</si>
  <si>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</si>
  <si>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</si>
  <si>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</si>
  <si>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</si>
  <si>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</si>
  <si>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</si>
  <si>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</si>
  <si>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</si>
  <si>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</si>
  <si>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</si>
  <si>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</si>
  <si>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</si>
  <si>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</si>
  <si>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</si>
  <si>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</si>
  <si>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</si>
  <si>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</si>
  <si>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</si>
  <si>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</si>
  <si>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</si>
  <si>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</si>
  <si>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</si>
  <si>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</si>
  <si>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</si>
  <si>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</si>
  <si>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</si>
  <si>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</si>
  <si>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</si>
  <si>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</si>
  <si>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</si>
  <si>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</si>
  <si>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</si>
  <si>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</si>
  <si>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</si>
  <si>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</si>
  <si>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</si>
  <si>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</si>
  <si>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</si>
  <si>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</si>
  <si>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</si>
  <si>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</si>
  <si>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</si>
  <si>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</si>
  <si>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</si>
  <si>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</si>
  <si>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</si>
  <si>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</si>
  <si>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</si>
  <si>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</si>
  <si>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</si>
  <si>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</si>
  <si>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</si>
  <si>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</si>
  <si>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</si>
  <si>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</si>
  <si>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</si>
  <si>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</si>
  <si>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</si>
  <si>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</si>
  <si>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</si>
  <si>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</si>
  <si>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</si>
  <si>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</si>
  <si>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</si>
  <si>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</si>
  <si>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</si>
  <si>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</si>
  <si>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</si>
  <si>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</si>
  <si>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</si>
  <si>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</si>
  <si>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</si>
  <si>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</si>
  <si>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</si>
  <si>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</si>
  <si>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</si>
  <si>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</si>
  <si>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</si>
  <si>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</si>
  <si>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</si>
  <si>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</si>
  <si>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</si>
  <si>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</si>
  <si>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</si>
  <si>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</si>
  <si>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</si>
  <si>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</si>
  <si>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</si>
  <si>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</si>
  <si>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</si>
  <si>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</si>
  <si>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</si>
  <si>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</si>
  <si>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</si>
  <si>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</si>
  <si>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</si>
  <si>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</si>
  <si>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</si>
  <si>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</si>
  <si>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</si>
  <si>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</si>
  <si>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</si>
  <si>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</si>
  <si>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</si>
  <si>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</si>
  <si>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</si>
  <si>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</si>
  <si>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</si>
  <si>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</si>
  <si>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</si>
  <si>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</si>
  <si>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</si>
  <si>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</si>
  <si>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</si>
  <si>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</si>
  <si>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</si>
  <si>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</si>
  <si>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</si>
  <si>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</si>
  <si>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</si>
  <si>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</si>
  <si>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</si>
  <si>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</si>
  <si>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</si>
  <si>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</si>
  <si>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</si>
  <si>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</si>
  <si>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</si>
  <si>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</si>
  <si>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</si>
  <si>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</si>
  <si>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</si>
  <si>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</si>
  <si>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</si>
  <si>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</si>
  <si>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</si>
  <si>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</si>
  <si>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</si>
  <si>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</si>
  <si>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</si>
  <si>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</si>
  <si>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</si>
  <si>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</si>
  <si>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</si>
  <si>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</si>
  <si>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</si>
  <si>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</si>
  <si>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</si>
  <si>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</si>
  <si>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</si>
  <si>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</si>
  <si>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</si>
  <si>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</si>
  <si>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</si>
  <si>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</si>
  <si>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</si>
  <si>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</si>
  <si>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</si>
  <si>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</si>
  <si>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</si>
  <si>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</si>
  <si>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</si>
  <si>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</si>
  <si>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</si>
  <si>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</si>
  <si>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</si>
  <si>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</si>
  <si>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</si>
  <si>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</si>
  <si>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</si>
  <si>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</si>
  <si>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</si>
  <si>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</si>
  <si>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</si>
  <si>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</si>
  <si>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</si>
  <si>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</si>
  <si>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</si>
  <si>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</si>
  <si>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</si>
  <si>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</si>
  <si>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</si>
  <si>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</si>
  <si>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</si>
  <si>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</si>
  <si>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</si>
  <si>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</si>
  <si>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</si>
  <si>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</si>
  <si>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</si>
  <si>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</si>
  <si>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</si>
  <si>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</si>
  <si>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</si>
  <si>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</si>
  <si>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</si>
  <si>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</si>
  <si>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</si>
  <si>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</si>
  <si>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</si>
  <si>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</si>
  <si>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</si>
  <si>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</si>
  <si>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</si>
  <si>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</si>
  <si>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</si>
  <si>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</si>
  <si>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</si>
  <si>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</si>
  <si>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</si>
  <si>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</si>
  <si>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</si>
  <si>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</si>
  <si>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</si>
  <si>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</si>
  <si>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</si>
  <si>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</si>
  <si>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</si>
  <si>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</si>
  <si>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</si>
  <si>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</si>
  <si>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</si>
  <si>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</si>
  <si>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</si>
  <si>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</si>
  <si>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</si>
  <si>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</si>
  <si>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</si>
  <si>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</si>
  <si>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</si>
  <si>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</si>
  <si>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</si>
  <si>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</si>
  <si>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</si>
  <si>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</si>
  <si>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</si>
  <si>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</si>
  <si>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</si>
  <si>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</si>
  <si>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</si>
  <si>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</si>
  <si>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</si>
  <si>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</si>
  <si>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</si>
  <si>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</si>
  <si>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</si>
  <si>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</si>
  <si>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</si>
  <si>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</si>
  <si>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</si>
  <si>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</si>
  <si>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</si>
  <si>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</si>
  <si>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</si>
  <si>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</si>
  <si>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</si>
  <si>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</si>
  <si>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</si>
  <si>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</si>
  <si>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</si>
  <si>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</si>
  <si>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</si>
  <si>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</si>
  <si>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</si>
  <si>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</si>
  <si>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</si>
  <si>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</si>
  <si>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</si>
  <si>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</si>
  <si>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</si>
  <si>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</si>
  <si>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</si>
  <si>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</si>
  <si>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</si>
  <si>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</si>
  <si>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</si>
  <si>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</si>
  <si>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</si>
  <si>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</si>
  <si>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</si>
  <si>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</si>
  <si>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</si>
  <si>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</si>
  <si>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</si>
  <si>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</si>
  <si>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</si>
  <si>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</si>
  <si>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</si>
  <si>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</si>
  <si>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</si>
  <si>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</si>
  <si>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</si>
  <si>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</si>
  <si>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</si>
  <si>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</si>
  <si>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</si>
  <si>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</si>
  <si>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</si>
  <si>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</si>
  <si>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</si>
  <si>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</si>
  <si>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</si>
  <si>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</si>
  <si>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</si>
  <si>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</si>
  <si>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</si>
  <si>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</si>
  <si>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</si>
  <si>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</si>
  <si>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</si>
  <si>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</si>
  <si>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</si>
  <si>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</si>
  <si>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</si>
  <si>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</si>
  <si>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</si>
  <si>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</si>
  <si>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</si>
  <si>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</si>
  <si>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</si>
  <si>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</si>
  <si>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</si>
  <si>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</si>
  <si>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</si>
  <si>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</si>
  <si>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</si>
  <si>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</si>
  <si>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</si>
  <si>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</si>
  <si>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</si>
  <si>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</si>
  <si>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</si>
  <si>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</si>
  <si>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</si>
  <si>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</si>
  <si>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</si>
  <si>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</si>
  <si>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</si>
  <si>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</si>
  <si>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</si>
  <si>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</si>
  <si>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</si>
  <si>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</si>
  <si>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</si>
  <si>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</si>
  <si>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</si>
  <si>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</si>
  <si>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</si>
  <si>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</si>
  <si>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</si>
  <si>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</si>
  <si>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</si>
  <si>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</si>
  <si>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</si>
  <si>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</si>
  <si>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</si>
  <si>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</si>
  <si>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</si>
  <si>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</si>
  <si>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</si>
  <si>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</si>
  <si>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</si>
  <si>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</si>
  <si>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</si>
  <si>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</si>
  <si>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</si>
  <si>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</si>
  <si>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</si>
  <si>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</si>
  <si>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</si>
  <si>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</si>
  <si>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</si>
  <si>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</si>
  <si>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</si>
  <si>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</si>
  <si>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</si>
  <si>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</si>
  <si>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</si>
  <si>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</si>
  <si>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</si>
  <si>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</si>
  <si>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</si>
  <si>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</si>
  <si>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</si>
  <si>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</si>
  <si>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</si>
  <si>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</si>
  <si>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</si>
  <si>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</si>
  <si>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</si>
  <si>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</si>
  <si>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</si>
  <si>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</si>
  <si>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</si>
  <si>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</si>
  <si>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</si>
  <si>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</si>
  <si>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</si>
  <si>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</si>
  <si>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</si>
  <si>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</si>
  <si>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</si>
  <si>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</si>
  <si>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</si>
  <si>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</si>
  <si>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</si>
  <si>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</si>
  <si>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</si>
  <si>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</si>
  <si>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</si>
  <si>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</si>
  <si>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</si>
  <si>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</si>
  <si>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</si>
  <si>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</si>
  <si>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</si>
  <si>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</si>
  <si>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</si>
  <si>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</si>
  <si>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</si>
  <si>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</si>
  <si>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</si>
  <si>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</si>
  <si>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</si>
  <si>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</si>
  <si>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</si>
  <si>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</si>
  <si>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</si>
  <si>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</si>
  <si>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</si>
  <si>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</si>
  <si>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</si>
  <si>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</si>
  <si>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</si>
  <si>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</si>
  <si>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</si>
  <si>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</si>
  <si>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</si>
  <si>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</si>
  <si>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</si>
  <si>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</si>
  <si>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</si>
  <si>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</si>
  <si>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</si>
  <si>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</si>
  <si>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</si>
  <si>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</si>
  <si>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</si>
  <si>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</si>
  <si>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</si>
  <si>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</si>
  <si>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</si>
  <si>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</si>
  <si>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</si>
  <si>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</si>
  <si>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</si>
  <si>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</si>
  <si>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</si>
  <si>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</si>
  <si>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</si>
  <si>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</si>
  <si>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</si>
  <si>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</si>
  <si>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</si>
  <si>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</si>
  <si>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</si>
  <si>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</si>
  <si>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</si>
  <si>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</si>
  <si>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</si>
  <si>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</si>
  <si>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</si>
  <si>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</si>
  <si>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</si>
  <si>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</si>
  <si>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</si>
  <si>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</si>
  <si>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</si>
  <si>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</si>
  <si>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</si>
  <si>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</si>
  <si>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</si>
  <si>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</si>
  <si>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</si>
  <si>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</si>
  <si>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</si>
  <si>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</si>
  <si>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</si>
  <si>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</si>
  <si>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</si>
  <si>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</si>
  <si>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</si>
  <si>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</si>
  <si>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</si>
  <si>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</si>
  <si>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</si>
  <si>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</si>
  <si>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</si>
  <si>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</si>
  <si>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</si>
  <si>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</si>
  <si>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</si>
  <si>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</si>
  <si>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</si>
  <si>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</si>
  <si>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</si>
  <si>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</si>
  <si>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</si>
  <si>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</si>
  <si>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</si>
  <si>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</si>
  <si>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</si>
  <si>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</si>
  <si>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</si>
  <si>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</si>
  <si>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</si>
  <si>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</si>
  <si>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</si>
  <si>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</si>
  <si>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</si>
  <si>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</si>
  <si>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</si>
  <si>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</si>
  <si>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</si>
  <si>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</si>
  <si>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</si>
  <si>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</si>
  <si>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</si>
  <si>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</si>
  <si>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</si>
  <si>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</si>
  <si>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</si>
  <si>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</si>
  <si>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</si>
  <si>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</si>
  <si>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</si>
  <si>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</si>
  <si>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</si>
  <si>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</si>
  <si>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</si>
  <si>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</si>
  <si>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</si>
  <si>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</si>
  <si>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</si>
  <si>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</si>
  <si>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</si>
  <si>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</si>
  <si>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</si>
  <si>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</si>
  <si>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</si>
  <si>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</si>
  <si>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</si>
  <si>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</si>
  <si>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</si>
  <si>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</si>
  <si>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</si>
  <si>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</si>
  <si>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</si>
  <si>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</si>
  <si>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</si>
  <si>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</si>
  <si>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</si>
  <si>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</si>
  <si>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</si>
  <si>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</si>
  <si>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</si>
  <si>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</si>
  <si>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</si>
  <si>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</si>
  <si>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</si>
  <si>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</si>
  <si>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</si>
  <si>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</si>
  <si>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</si>
  <si>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</si>
  <si>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</si>
  <si>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</si>
  <si>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</si>
  <si>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</si>
  <si>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</si>
  <si>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</si>
  <si>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</si>
  <si>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</si>
  <si>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</si>
  <si>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</si>
  <si>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</si>
  <si>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</si>
  <si>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</si>
  <si>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</si>
  <si>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</si>
  <si>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</si>
  <si>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</si>
  <si>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</si>
  <si>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</si>
  <si>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</si>
  <si>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</si>
  <si>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</si>
  <si>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</si>
  <si>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</si>
  <si>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</si>
  <si>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</si>
  <si>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</si>
  <si>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</si>
  <si>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</si>
  <si>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</si>
  <si>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</si>
  <si>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</si>
  <si>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</si>
  <si>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</si>
  <si>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</si>
  <si>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</si>
  <si>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</si>
  <si>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</si>
  <si>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</si>
  <si>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</si>
  <si>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</si>
  <si>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</si>
  <si>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</si>
  <si>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</si>
  <si>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</si>
  <si>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</si>
  <si>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</si>
  <si>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</si>
  <si>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</si>
  <si>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</si>
  <si>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</si>
  <si>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</si>
  <si>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</si>
  <si>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</si>
  <si>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</si>
  <si>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</si>
  <si>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</si>
  <si>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</si>
  <si>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</si>
  <si>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</si>
  <si>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</si>
  <si>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</si>
  <si>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</si>
  <si>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</si>
  <si>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</si>
  <si>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</si>
  <si>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</si>
  <si>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</si>
  <si>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</si>
  <si>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</si>
  <si>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</si>
  <si>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</si>
  <si>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</si>
  <si>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</si>
  <si>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</si>
  <si>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</si>
  <si>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</si>
  <si>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</si>
  <si>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</si>
  <si>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</si>
  <si>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</si>
  <si>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</si>
  <si>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</si>
  <si>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</si>
  <si>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</si>
  <si>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</si>
  <si>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</si>
  <si>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</si>
  <si>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</si>
  <si>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</si>
  <si>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</si>
  <si>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</si>
  <si>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</si>
  <si>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</si>
  <si>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</si>
  <si>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</si>
  <si>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</si>
  <si>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</si>
  <si>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</si>
  <si>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</si>
  <si>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</si>
  <si>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</si>
  <si>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</si>
  <si>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</si>
  <si>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</si>
  <si>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</si>
  <si>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</si>
  <si>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</si>
  <si>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</si>
  <si>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</si>
  <si>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</si>
  <si>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</si>
  <si>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</si>
  <si>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</si>
  <si>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</si>
  <si>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</si>
  <si>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</si>
  <si>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</si>
  <si>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</si>
  <si>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</si>
  <si>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</si>
  <si>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</si>
  <si>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</si>
  <si>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</si>
  <si>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</si>
  <si>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</si>
  <si>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</si>
  <si>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</si>
  <si>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</si>
  <si>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</si>
  <si>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</si>
  <si>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</si>
  <si>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</si>
  <si>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</si>
  <si>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</si>
  <si>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</si>
  <si>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</si>
  <si>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</si>
  <si>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</si>
  <si>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</si>
  <si>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</si>
  <si>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</si>
  <si>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</si>
  <si>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</si>
  <si>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</si>
  <si>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</si>
  <si>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</si>
  <si>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</si>
  <si>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</si>
  <si>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</si>
  <si>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</si>
  <si>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</si>
  <si>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</si>
  <si>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</si>
  <si>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</si>
  <si>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</si>
  <si>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</si>
  <si>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</si>
  <si>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</si>
  <si>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</si>
  <si>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</si>
  <si>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</si>
  <si>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</si>
  <si>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</si>
  <si>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</si>
  <si>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</si>
  <si>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</si>
  <si>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</si>
  <si>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</si>
  <si>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</si>
  <si>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</si>
  <si>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</si>
  <si>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</si>
  <si>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</si>
  <si>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</si>
  <si>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</si>
  <si>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</si>
  <si>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</si>
  <si>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</si>
  <si>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</si>
  <si>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</si>
  <si>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</si>
  <si>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</si>
  <si>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</si>
  <si>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</si>
  <si>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</si>
  <si>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</si>
  <si>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</si>
  <si>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</si>
  <si>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</si>
  <si>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</si>
  <si>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</si>
  <si>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</si>
  <si>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</si>
  <si>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</si>
  <si>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</si>
  <si>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</si>
  <si>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</si>
  <si>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</si>
  <si>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</si>
  <si>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</si>
  <si>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</si>
  <si>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</si>
  <si>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</si>
  <si>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</si>
  <si>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</si>
  <si>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</si>
  <si>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</si>
  <si>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</si>
  <si>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</si>
  <si>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</si>
  <si>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</si>
  <si>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</si>
  <si>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</si>
  <si>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</si>
  <si>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</si>
  <si>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</si>
  <si>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</si>
  <si>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</si>
  <si>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</si>
  <si>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</si>
  <si>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</si>
  <si>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</si>
  <si>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</si>
  <si>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</si>
  <si>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</si>
  <si>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</si>
  <si>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</si>
  <si>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</si>
  <si>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</si>
  <si>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</si>
  <si>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</si>
  <si>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</si>
  <si>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</si>
  <si>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</si>
  <si>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</si>
  <si>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</si>
  <si>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</si>
  <si>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</si>
  <si>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</si>
  <si>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</si>
  <si>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</si>
  <si>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</si>
  <si>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</si>
  <si>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</si>
  <si>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</si>
  <si>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</si>
  <si>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</si>
  <si>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</si>
  <si>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</si>
  <si>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</si>
  <si>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</si>
  <si>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</si>
  <si>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</si>
  <si>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</si>
  <si>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</si>
  <si>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</si>
  <si>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</si>
  <si>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</si>
  <si>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</si>
  <si>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</si>
  <si>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</si>
  <si>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</si>
  <si>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</si>
  <si>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</si>
  <si>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</si>
  <si>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</si>
  <si>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</si>
  <si>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</si>
  <si>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</si>
  <si>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</si>
  <si>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</si>
  <si>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</si>
  <si>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</si>
  <si>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</si>
  <si>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</si>
  <si>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</si>
  <si>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</si>
  <si>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</si>
  <si>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</si>
  <si>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</si>
  <si>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</si>
  <si>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</si>
  <si>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</si>
  <si>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</si>
  <si>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</si>
  <si>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</si>
  <si>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</si>
  <si>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</si>
  <si>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</si>
  <si>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</si>
  <si>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</si>
  <si>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</si>
  <si>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</si>
  <si>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</si>
  <si>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</si>
  <si>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</si>
  <si>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</si>
  <si>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</si>
  <si>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</si>
  <si>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</si>
  <si>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</si>
  <si>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</si>
  <si>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</si>
  <si>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</si>
  <si>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</si>
  <si>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</si>
  <si>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</si>
  <si>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</si>
  <si>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</si>
  <si>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</si>
  <si>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</si>
  <si>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</si>
  <si>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</si>
  <si>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</si>
  <si>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</si>
  <si>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</si>
  <si>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</si>
  <si>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</si>
  <si>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</si>
  <si>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</si>
  <si>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</si>
  <si>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</si>
  <si>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</si>
  <si>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</si>
  <si>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</si>
  <si>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</si>
  <si>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</si>
  <si>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</si>
  <si>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</si>
  <si>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</si>
  <si>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</si>
  <si>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</si>
  <si>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</si>
  <si>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</si>
  <si>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</si>
  <si>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</si>
  <si>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</si>
  <si>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</si>
  <si>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</si>
  <si>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</si>
  <si>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</si>
  <si>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</si>
  <si>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</si>
  <si>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</si>
  <si>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</si>
  <si>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</si>
  <si>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</si>
  <si>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</si>
  <si>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</si>
  <si>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</si>
  <si>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</si>
  <si>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</si>
  <si>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</si>
  <si>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</si>
  <si>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</si>
  <si>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</si>
  <si>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</si>
  <si>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</si>
  <si>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</si>
  <si>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</si>
  <si>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</si>
  <si>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</si>
  <si>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</si>
  <si>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</si>
  <si>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</si>
  <si>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</si>
  <si>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</si>
  <si>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</si>
  <si>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</si>
  <si>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</si>
  <si>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</si>
  <si>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</si>
  <si>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</si>
  <si>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</si>
  <si>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</si>
  <si>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</si>
  <si>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</si>
  <si>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</si>
  <si>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</si>
  <si>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</si>
  <si>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</si>
  <si>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</si>
  <si>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</si>
  <si>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</si>
  <si>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</si>
  <si>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</si>
  <si>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</si>
  <si>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</si>
  <si>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</si>
  <si>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</si>
  <si>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</si>
  <si>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</si>
  <si>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</si>
  <si>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</si>
  <si>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</si>
  <si>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</si>
  <si>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</si>
  <si>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</si>
  <si>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</si>
  <si>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</si>
  <si>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</si>
  <si>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</si>
  <si>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</si>
  <si>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</si>
  <si>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</si>
  <si>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</si>
  <si>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</si>
  <si>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</si>
  <si>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</si>
  <si>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</si>
  <si>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</si>
  <si>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</si>
  <si>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</si>
  <si>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</si>
  <si>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</si>
  <si>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</si>
  <si>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</si>
  <si>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</si>
  <si>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</si>
  <si>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</si>
  <si>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</si>
  <si>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</si>
  <si>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</si>
  <si>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</si>
  <si>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</si>
  <si>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</si>
  <si>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</si>
  <si>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</si>
  <si>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</si>
  <si>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</si>
  <si>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</si>
  <si>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</si>
  <si>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</si>
  <si>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</si>
  <si>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</si>
  <si>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</si>
  <si>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</si>
  <si>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</si>
  <si>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</si>
  <si>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</si>
  <si>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</si>
  <si>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</si>
  <si>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</si>
  <si>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</si>
  <si>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</si>
  <si>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</si>
  <si>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</si>
  <si>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</si>
  <si>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</si>
  <si>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</si>
  <si>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</si>
  <si>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</si>
  <si>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</si>
  <si>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</si>
  <si>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</si>
  <si>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</si>
  <si>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</si>
  <si>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</si>
  <si>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</si>
  <si>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</si>
  <si>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</si>
  <si>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</si>
  <si>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</si>
  <si>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</si>
  <si>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</si>
  <si>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</si>
  <si>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</si>
  <si>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</si>
  <si>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</si>
  <si>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</si>
  <si>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</si>
  <si>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</si>
  <si>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</si>
  <si>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</si>
  <si>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</si>
  <si>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</si>
  <si>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</si>
  <si>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</si>
  <si>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</si>
  <si>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</si>
  <si>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</si>
  <si>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</si>
  <si>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</si>
  <si>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</si>
  <si>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</si>
  <si>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</si>
  <si>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</si>
  <si>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</si>
  <si>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</si>
  <si>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</si>
  <si>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</si>
  <si>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</si>
  <si>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</si>
  <si>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</si>
  <si>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</si>
  <si>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</si>
  <si>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</si>
  <si>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</si>
  <si>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</si>
  <si>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</si>
  <si>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</si>
  <si>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</si>
  <si>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</si>
  <si>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</si>
  <si>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</si>
  <si>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</si>
  <si>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</si>
  <si>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</si>
  <si>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</si>
  <si>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</si>
  <si>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</si>
  <si>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</si>
  <si>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</si>
  <si>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</si>
  <si>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</si>
  <si>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</si>
  <si>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</si>
  <si>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</si>
  <si>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</si>
  <si>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</si>
  <si>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</si>
  <si>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</si>
  <si>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</si>
  <si>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</si>
  <si>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</si>
  <si>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</si>
  <si>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</si>
  <si>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</si>
  <si>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</si>
  <si>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</si>
  <si>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</si>
  <si>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</si>
  <si>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</si>
  <si>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</si>
  <si>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</si>
  <si>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</si>
  <si>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</si>
  <si>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</si>
  <si>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</si>
  <si>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</si>
  <si>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</si>
  <si>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</si>
  <si>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</si>
  <si>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</si>
  <si>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</si>
  <si>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</si>
  <si>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</si>
  <si>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</si>
  <si>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</si>
  <si>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</si>
  <si>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</si>
  <si>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</si>
  <si>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</si>
  <si>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</si>
  <si>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</si>
  <si>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</si>
  <si>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</si>
  <si>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</si>
  <si>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</si>
  <si>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</si>
  <si>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</si>
  <si>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</si>
  <si>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</si>
  <si>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</si>
  <si>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</si>
  <si>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</si>
  <si>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</si>
  <si>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</si>
  <si>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</si>
  <si>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</si>
  <si>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</si>
  <si>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</si>
  <si>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</si>
  <si>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</si>
  <si>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</si>
  <si>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</si>
  <si>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</si>
  <si>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</si>
  <si>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</si>
  <si>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</si>
  <si>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</si>
  <si>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</si>
  <si>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</si>
  <si>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</si>
  <si>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</si>
  <si>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</si>
  <si>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</si>
  <si>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</si>
  <si>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</si>
  <si>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</si>
  <si>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</si>
  <si>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</si>
  <si>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</si>
  <si>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</si>
  <si>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</si>
  <si>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</si>
  <si>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</si>
  <si>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</si>
  <si>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</si>
  <si>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</si>
  <si>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</si>
  <si>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</si>
  <si>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</si>
  <si>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</si>
  <si>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</si>
  <si>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</si>
  <si>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</si>
  <si>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</si>
  <si>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</si>
  <si>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</si>
  <si>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</si>
  <si>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</si>
  <si>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</si>
  <si>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</si>
  <si>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</si>
  <si>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</si>
  <si>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</si>
  <si>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</si>
  <si>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</si>
  <si>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</si>
  <si>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</si>
  <si>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</si>
  <si>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</si>
  <si>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</si>
  <si>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</si>
  <si>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</si>
  <si>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</si>
  <si>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</si>
  <si>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</si>
  <si>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</si>
  <si>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</si>
  <si>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</si>
  <si>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</si>
  <si>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</si>
  <si>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</si>
  <si>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</si>
  <si>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</si>
  <si>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</si>
  <si>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</si>
  <si>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</si>
  <si>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</si>
  <si>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</si>
  <si>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</si>
  <si>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</si>
  <si>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</si>
  <si>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</si>
  <si>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</si>
  <si>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</si>
  <si>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</si>
  <si>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</si>
  <si>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</si>
  <si>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</si>
  <si>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</si>
  <si>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</si>
  <si>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</si>
  <si>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</si>
  <si>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</si>
  <si>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</si>
  <si>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</si>
  <si>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</si>
  <si>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</si>
  <si>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</si>
  <si>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</si>
  <si>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</si>
  <si>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</si>
  <si>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</si>
  <si>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</si>
  <si>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</si>
  <si>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</si>
  <si>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</si>
  <si>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</si>
  <si>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</si>
  <si>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</si>
  <si>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</si>
  <si>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</si>
  <si>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</si>
  <si>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</si>
  <si>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</si>
  <si>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</si>
  <si>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</si>
  <si>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</si>
  <si>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</si>
  <si>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</si>
  <si>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</si>
  <si>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</si>
  <si>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</si>
  <si>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</si>
  <si>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</si>
  <si>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</si>
  <si>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</si>
  <si>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</si>
  <si>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</si>
  <si>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</si>
  <si>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</si>
  <si>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</si>
  <si>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</si>
  <si>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</si>
  <si>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</si>
  <si>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</si>
  <si>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</si>
  <si>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</si>
  <si>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</si>
  <si>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</si>
  <si>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</si>
  <si>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</si>
  <si>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</si>
  <si>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</si>
  <si>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</si>
  <si>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</si>
  <si>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</si>
  <si>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</si>
  <si>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</si>
  <si>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</si>
  <si>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</si>
  <si>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</si>
  <si>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</si>
  <si>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</si>
  <si>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</si>
  <si>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</si>
  <si>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</si>
  <si>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</si>
  <si>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</si>
  <si>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</si>
  <si>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</si>
  <si>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</si>
  <si>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</si>
  <si>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</si>
  <si>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</si>
  <si>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</si>
  <si>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</si>
  <si>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</si>
  <si>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</si>
  <si>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</si>
  <si>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</si>
  <si>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</si>
  <si>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</si>
  <si>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</si>
  <si>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</si>
  <si>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</si>
  <si>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</si>
  <si>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</si>
  <si>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</si>
  <si>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</si>
  <si>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</si>
  <si>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</si>
  <si>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</si>
  <si>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</si>
  <si>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</si>
  <si>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</si>
  <si>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</si>
  <si>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</si>
  <si>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</si>
  <si>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</si>
  <si>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</si>
  <si>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</si>
  <si>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</si>
  <si>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</si>
  <si>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</si>
  <si>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</si>
  <si>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</si>
  <si>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</si>
  <si>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</si>
  <si>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</si>
  <si>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</si>
  <si>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</si>
  <si>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</si>
  <si>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</si>
  <si>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</si>
  <si>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</si>
  <si>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</si>
  <si>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</si>
  <si>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</si>
  <si>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</si>
  <si>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</si>
  <si>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</si>
  <si>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</si>
  <si>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</si>
  <si>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</si>
  <si>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</si>
  <si>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</si>
  <si>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</si>
  <si>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</si>
  <si>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</si>
  <si>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</si>
  <si>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</si>
  <si>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</si>
  <si>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</si>
  <si>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</si>
  <si>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</si>
  <si>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</si>
  <si>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</si>
  <si>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</si>
  <si>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</si>
  <si>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</si>
  <si>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</si>
  <si>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</si>
  <si>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</si>
  <si>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</si>
  <si>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</si>
  <si>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</si>
  <si>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</si>
  <si>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</si>
  <si>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</si>
  <si>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</si>
  <si>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</si>
  <si>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</si>
  <si>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</si>
  <si>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</si>
  <si>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</si>
  <si>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</si>
  <si>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</si>
  <si>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</si>
  <si>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</si>
  <si>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</si>
  <si>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</si>
  <si>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</si>
  <si>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</si>
  <si>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</si>
  <si>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</si>
  <si>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</si>
  <si>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</si>
  <si>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</si>
  <si>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</si>
  <si>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</si>
  <si>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</si>
  <si>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</si>
  <si>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</si>
  <si>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</si>
  <si>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</si>
  <si>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</si>
  <si>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</si>
  <si>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</si>
  <si>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</si>
  <si>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</si>
  <si>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</si>
  <si>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</si>
  <si>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</si>
  <si>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</si>
  <si>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</si>
  <si>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</si>
  <si>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</si>
  <si>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</si>
  <si>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</si>
  <si>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</si>
  <si>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</si>
  <si>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</si>
  <si>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</si>
  <si>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</si>
  <si>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</si>
  <si>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</si>
  <si>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</si>
  <si>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</si>
  <si>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</si>
  <si>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</si>
  <si>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</si>
  <si>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</si>
  <si>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</si>
  <si>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</si>
  <si>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</si>
  <si>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</si>
  <si>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</si>
  <si>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</si>
  <si>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</si>
  <si>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</si>
  <si>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</si>
  <si>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</si>
  <si>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</si>
  <si>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</si>
  <si>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</si>
  <si>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</si>
  <si>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</si>
  <si>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</si>
  <si>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</si>
  <si>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</si>
  <si>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</si>
  <si>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</si>
  <si>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</si>
  <si>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</si>
  <si>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</si>
  <si>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</si>
  <si>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</si>
  <si>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</si>
  <si>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</si>
  <si>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</si>
  <si>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</si>
  <si>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</si>
  <si>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</si>
  <si>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</si>
  <si>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</si>
  <si>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</si>
  <si>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</si>
  <si>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</si>
  <si>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</si>
  <si>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</si>
  <si>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</si>
  <si>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</si>
  <si>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</si>
  <si>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</si>
  <si>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</si>
  <si>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</si>
  <si>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</si>
  <si>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</si>
  <si>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</si>
  <si>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</si>
  <si>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</si>
  <si>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</si>
  <si>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</si>
  <si>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</si>
  <si>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</si>
  <si>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</si>
  <si>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</si>
  <si>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</si>
  <si>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</si>
  <si>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</si>
  <si>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</si>
  <si>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</si>
  <si>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</si>
  <si>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</si>
  <si>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</si>
  <si>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</si>
  <si>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</si>
  <si>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</si>
  <si>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</si>
  <si>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</si>
  <si>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</si>
  <si>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</si>
  <si>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</si>
  <si>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</si>
  <si>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</si>
  <si>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</si>
  <si>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</si>
  <si>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</si>
  <si>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</si>
  <si>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</si>
  <si>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</si>
  <si>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</si>
  <si>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</si>
  <si>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</si>
  <si>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</si>
  <si>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</si>
  <si>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</si>
  <si>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</si>
  <si>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</si>
  <si>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</si>
  <si>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</si>
  <si>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</si>
  <si>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</si>
  <si>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</si>
  <si>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</si>
  <si>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</si>
  <si>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</si>
  <si>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</si>
  <si>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</si>
  <si>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</si>
  <si>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</si>
  <si>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</si>
  <si>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</si>
  <si>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</si>
  <si>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</si>
  <si>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</si>
  <si>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</si>
  <si>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</si>
  <si>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</si>
  <si>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</si>
  <si>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</si>
  <si>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</si>
  <si>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</si>
  <si>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</si>
  <si>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</si>
  <si>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</si>
  <si>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</si>
  <si>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</si>
  <si>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</si>
  <si>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</si>
  <si>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</si>
  <si>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</si>
  <si>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</si>
  <si>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</si>
  <si>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</si>
  <si>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</si>
  <si>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</si>
  <si>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</si>
  <si>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</si>
  <si>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</si>
  <si>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</si>
  <si>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</si>
  <si>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</si>
  <si>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</si>
  <si>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</si>
  <si>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</si>
  <si>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</si>
  <si>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</si>
  <si>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</si>
  <si>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</si>
  <si>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</si>
  <si>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</si>
  <si>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</si>
  <si>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</si>
  <si>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</si>
  <si>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</si>
  <si>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</si>
  <si>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</si>
  <si>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</si>
  <si>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</si>
  <si>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</si>
  <si>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</si>
  <si>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</si>
  <si>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</si>
  <si>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</si>
  <si>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</si>
  <si>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</si>
  <si>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</si>
  <si>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</si>
  <si>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</si>
  <si>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</si>
  <si>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</si>
  <si>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</si>
  <si>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</si>
  <si>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</si>
  <si>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</si>
  <si>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</si>
  <si>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</si>
  <si>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</si>
  <si>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</si>
  <si>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</si>
  <si>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</si>
  <si>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</si>
  <si>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</si>
  <si>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</si>
  <si>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</si>
  <si>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</si>
  <si>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</si>
  <si>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</si>
  <si>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</si>
  <si>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</si>
  <si>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</si>
  <si>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</si>
  <si>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</si>
  <si>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</si>
  <si>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</si>
  <si>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</si>
  <si>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</si>
  <si>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</si>
  <si>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</si>
  <si>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</si>
  <si>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</si>
  <si>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</si>
  <si>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</si>
  <si>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</si>
  <si>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</si>
  <si>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</si>
  <si>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</si>
  <si>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</si>
  <si>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</si>
  <si>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</si>
  <si>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</si>
  <si>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</si>
  <si>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</si>
  <si>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</si>
  <si>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</si>
  <si>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</si>
  <si>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</si>
  <si>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</si>
  <si>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</si>
  <si>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</si>
  <si>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</si>
  <si>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</si>
  <si>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</si>
  <si>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</si>
  <si>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</si>
  <si>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</si>
  <si>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</si>
  <si>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</si>
  <si>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</si>
  <si>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</si>
  <si>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</si>
  <si>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</si>
  <si>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</si>
  <si>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</si>
  <si>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</si>
  <si>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</si>
  <si>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</si>
  <si>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</si>
  <si>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</si>
  <si>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</si>
  <si>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</si>
  <si>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</si>
  <si>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</si>
  <si>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</si>
  <si>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</si>
  <si>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</si>
  <si>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</si>
  <si>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</si>
  <si>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</si>
  <si>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</si>
  <si>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</si>
  <si>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</si>
  <si>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</si>
  <si>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</si>
  <si>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</si>
  <si>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</si>
  <si>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</si>
  <si>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</si>
  <si>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</si>
  <si>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</si>
  <si>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</si>
  <si>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</si>
  <si>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</si>
  <si>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</si>
  <si>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</si>
  <si>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</si>
  <si>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</si>
  <si>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</si>
  <si>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</si>
  <si>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</si>
  <si>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</si>
  <si>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</si>
  <si>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</si>
  <si>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</si>
  <si>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</si>
  <si>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</si>
  <si>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</si>
  <si>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</si>
  <si>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</si>
  <si>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</si>
  <si>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</si>
  <si>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</si>
  <si>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</si>
  <si>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</si>
  <si>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</si>
  <si>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</si>
  <si>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</si>
  <si>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</si>
  <si>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</si>
  <si>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</si>
  <si>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</si>
  <si>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</si>
  <si>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</si>
  <si>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</si>
  <si>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</si>
  <si>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</si>
  <si>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</si>
  <si>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</si>
  <si>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</si>
  <si>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</si>
  <si>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</si>
  <si>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</si>
  <si>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</si>
  <si>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</si>
  <si>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</si>
  <si>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</si>
  <si>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</si>
  <si>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</si>
  <si>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</si>
  <si>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</si>
  <si>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</si>
  <si>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</si>
  <si>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</si>
  <si>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</si>
  <si>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</si>
  <si>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</si>
  <si>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</si>
  <si>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</si>
  <si>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</si>
  <si>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</si>
  <si>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</si>
  <si>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</si>
  <si>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</si>
  <si>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</si>
  <si>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</si>
  <si>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</si>
  <si>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</si>
  <si>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</si>
  <si>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</si>
  <si>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</si>
  <si>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</si>
  <si>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</si>
  <si>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</si>
  <si>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</si>
  <si>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</si>
  <si>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</si>
  <si>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</si>
  <si>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</si>
  <si>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</si>
  <si>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</si>
  <si>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</si>
  <si>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</si>
  <si>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</si>
  <si>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</si>
  <si>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</si>
  <si>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</si>
  <si>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</si>
  <si>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</si>
  <si>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</si>
  <si>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</si>
  <si>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</si>
  <si>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</si>
  <si>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</si>
  <si>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</si>
  <si>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</si>
  <si>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</si>
  <si>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</si>
  <si>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</si>
  <si>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</si>
  <si>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</si>
  <si>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</si>
  <si>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</si>
  <si>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</si>
  <si>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</si>
  <si>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</si>
  <si>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</si>
  <si>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</si>
  <si>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</si>
  <si>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</si>
  <si>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</si>
  <si>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</si>
  <si>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</si>
  <si>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</si>
  <si>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</si>
  <si>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</si>
  <si>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</si>
  <si>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</si>
  <si>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</si>
  <si>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</si>
  <si>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</si>
  <si>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</si>
  <si>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</si>
  <si>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</si>
  <si>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</si>
  <si>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</si>
  <si>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</si>
  <si>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</si>
  <si>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</si>
  <si>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</si>
  <si>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</si>
  <si>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</si>
  <si>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</si>
  <si>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</si>
  <si>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</si>
  <si>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</si>
  <si>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</si>
  <si>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</si>
  <si>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</si>
  <si>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</si>
  <si>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</si>
  <si>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</si>
  <si>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</si>
  <si>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</si>
  <si>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</si>
  <si>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</si>
  <si>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</si>
  <si>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</si>
  <si>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</si>
  <si>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</si>
  <si>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</si>
  <si>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</si>
  <si>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</si>
  <si>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</si>
  <si>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</si>
  <si>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</si>
  <si>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</si>
  <si>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</si>
  <si>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</si>
  <si>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</si>
  <si>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</si>
  <si>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</si>
  <si>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</si>
  <si>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</si>
  <si>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</si>
  <si>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</si>
  <si>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</si>
  <si>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</si>
  <si>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</si>
  <si>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</si>
  <si>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</si>
  <si>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</si>
  <si>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</si>
  <si>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</si>
  <si>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</si>
  <si>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</si>
  <si>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</si>
  <si>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</si>
  <si>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</si>
  <si>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</si>
  <si>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</si>
  <si>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</si>
  <si>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</si>
  <si>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</si>
  <si>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</si>
  <si>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</si>
  <si>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</si>
  <si>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</si>
  <si>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</si>
  <si>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</si>
  <si>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</si>
  <si>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</si>
  <si>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</si>
  <si>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</si>
  <si>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</si>
  <si>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</si>
  <si>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</si>
  <si>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</si>
  <si>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</si>
  <si>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</si>
  <si>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</si>
  <si>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</si>
  <si>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</si>
  <si>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</si>
  <si>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</si>
  <si>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</si>
  <si>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</si>
  <si>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</si>
  <si>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</si>
  <si>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</si>
  <si>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</si>
  <si>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</si>
  <si>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</si>
  <si>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</si>
  <si>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</si>
  <si>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</si>
  <si>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</si>
  <si>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</si>
  <si>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</si>
  <si>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</si>
  <si>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</si>
  <si>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</si>
  <si>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</si>
  <si>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</si>
  <si>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</si>
  <si>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</si>
  <si>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</si>
  <si>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</si>
  <si>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</si>
  <si>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</si>
  <si>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</si>
  <si>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</si>
  <si>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</si>
  <si>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</si>
  <si>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</si>
  <si>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</si>
  <si>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</si>
  <si>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</si>
  <si>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</si>
  <si>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</si>
  <si>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</si>
  <si>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</si>
  <si>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</si>
  <si>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</si>
  <si>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</si>
  <si>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</si>
  <si>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</si>
  <si>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</si>
  <si>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</si>
  <si>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</si>
  <si>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</si>
  <si>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</si>
  <si>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</si>
  <si>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</si>
  <si>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</si>
  <si>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</si>
  <si>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</si>
  <si>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</si>
  <si>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</si>
  <si>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</si>
  <si>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</si>
  <si>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</si>
  <si>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</si>
  <si>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</si>
  <si>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</si>
  <si>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</si>
  <si>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</si>
  <si>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</si>
  <si>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</si>
  <si>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</si>
  <si>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</si>
  <si>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</si>
  <si>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</si>
  <si>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</si>
  <si>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</si>
  <si>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</si>
  <si>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</si>
  <si>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</si>
  <si>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</si>
  <si>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</si>
  <si>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</si>
  <si>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</si>
  <si>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</si>
  <si>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</si>
  <si>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</si>
  <si>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</si>
  <si>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</si>
  <si>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</si>
  <si>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</si>
  <si>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</si>
  <si>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</si>
  <si>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</si>
  <si>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</si>
  <si>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</si>
  <si>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</si>
  <si>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</si>
  <si>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</si>
  <si>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</si>
  <si>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</si>
  <si>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</si>
  <si>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</si>
  <si>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</si>
  <si>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</si>
  <si>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</si>
  <si>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</si>
  <si>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</si>
  <si>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</si>
  <si>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</si>
  <si>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</si>
  <si>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</si>
  <si>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</si>
  <si>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</si>
  <si>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</si>
  <si>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</si>
  <si>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</si>
  <si>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</si>
  <si>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</si>
  <si>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</si>
  <si>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</si>
  <si>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</si>
  <si>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</si>
  <si>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</si>
  <si>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</si>
  <si>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</si>
  <si>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</si>
  <si>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</si>
  <si>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</si>
  <si>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</si>
  <si>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</si>
  <si>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</si>
  <si>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</si>
  <si>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</si>
  <si>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</si>
  <si>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</si>
  <si>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</si>
  <si>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</si>
  <si>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</si>
  <si>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</si>
  <si>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</si>
  <si>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</si>
  <si>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</si>
  <si>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</si>
  <si>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</si>
  <si>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</si>
  <si>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</si>
  <si>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</si>
  <si>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</si>
  <si>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</si>
  <si>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</si>
  <si>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</si>
  <si>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</si>
  <si>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</si>
  <si>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</si>
  <si>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</si>
  <si>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</si>
  <si>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</si>
  <si>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</si>
  <si>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</si>
  <si>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</si>
  <si>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</si>
  <si>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</si>
  <si>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</si>
  <si>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</si>
  <si>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</si>
  <si>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</si>
  <si>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</si>
  <si>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</si>
  <si>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</si>
  <si>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</si>
  <si>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</si>
  <si>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</si>
  <si>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</si>
  <si>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</si>
  <si>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</si>
  <si>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</si>
  <si>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</si>
  <si>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</si>
  <si>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</si>
  <si>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</si>
  <si>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</si>
  <si>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</si>
  <si>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</si>
  <si>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</si>
  <si>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</si>
  <si>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</si>
  <si>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</si>
  <si>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</si>
  <si>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</si>
  <si>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</si>
  <si>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</si>
  <si>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</si>
  <si>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</si>
  <si>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</si>
  <si>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</si>
  <si>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</si>
  <si>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</si>
  <si>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</si>
  <si>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</si>
  <si>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</si>
  <si>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</si>
  <si>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</si>
  <si>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</si>
  <si>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</si>
  <si>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</si>
  <si>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</si>
  <si>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</si>
  <si>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</si>
  <si>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</si>
  <si>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</si>
  <si>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</si>
  <si>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</si>
  <si>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</si>
  <si>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</si>
  <si>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</si>
  <si>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</si>
  <si>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</si>
  <si>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</si>
  <si>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</si>
  <si>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</si>
  <si>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</si>
  <si>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</si>
  <si>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</si>
  <si>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</si>
  <si>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</si>
  <si>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</si>
  <si>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</si>
  <si>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</si>
  <si>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</si>
  <si>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</si>
  <si>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</si>
  <si>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</si>
  <si>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</si>
  <si>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</si>
  <si>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</si>
  <si>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</si>
  <si>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</si>
  <si>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</si>
  <si>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</si>
  <si>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</si>
  <si>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</si>
  <si>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</si>
  <si>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</si>
  <si>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</si>
  <si>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</si>
  <si>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</si>
  <si>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</si>
  <si>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</si>
  <si>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</si>
  <si>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</si>
  <si>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</si>
  <si>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</si>
  <si>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</si>
  <si>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</si>
  <si>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</si>
  <si>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</si>
  <si>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</si>
  <si>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</si>
  <si>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</si>
  <si>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</si>
  <si>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</si>
  <si>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</si>
  <si>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</si>
  <si>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</si>
  <si>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</si>
  <si>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</si>
  <si>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</si>
  <si>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</si>
  <si>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</si>
  <si>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</si>
  <si>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</si>
  <si>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</si>
  <si>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</si>
  <si>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</si>
  <si>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</si>
  <si>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</si>
  <si>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</si>
  <si>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</si>
  <si>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</si>
  <si>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</si>
  <si>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</si>
  <si>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</si>
  <si>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</si>
  <si>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</si>
  <si>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</si>
  <si>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</si>
  <si>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</si>
  <si>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</si>
  <si>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</si>
  <si>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</si>
  <si>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</si>
  <si>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</si>
  <si>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</si>
  <si>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</si>
  <si>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</si>
  <si>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</si>
  <si>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</si>
  <si>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</si>
  <si>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</si>
  <si>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</si>
  <si>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</si>
  <si>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</si>
  <si>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</si>
  <si>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</si>
  <si>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</si>
  <si>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</si>
  <si>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</si>
  <si>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</si>
  <si>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</si>
  <si>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</si>
  <si>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</si>
  <si>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</si>
  <si>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</si>
  <si>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</si>
  <si>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</si>
  <si>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</si>
  <si>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</si>
  <si>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</si>
  <si>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</si>
  <si>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</si>
  <si>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</si>
  <si>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</si>
  <si>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</si>
  <si>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</si>
  <si>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</si>
  <si>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</si>
  <si>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</si>
  <si>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</si>
  <si>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</si>
  <si>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</si>
  <si>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</si>
  <si>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</si>
  <si>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</si>
  <si>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</si>
  <si>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</si>
  <si>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</si>
  <si>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</si>
  <si>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</si>
  <si>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</si>
  <si>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</si>
  <si>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</si>
  <si>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</si>
  <si>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</si>
  <si>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</si>
  <si>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</si>
  <si>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</si>
  <si>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</si>
  <si>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</si>
  <si>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</si>
  <si>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</si>
  <si>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</si>
  <si>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</si>
  <si>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</si>
  <si>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</si>
  <si>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</si>
  <si>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</si>
  <si>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</si>
  <si>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</si>
  <si>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</si>
  <si>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</si>
  <si>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</si>
  <si>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</si>
  <si>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</si>
  <si>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</si>
  <si>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</si>
  <si>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</si>
  <si>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</si>
  <si>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</si>
  <si>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</si>
  <si>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</si>
  <si>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</si>
  <si>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</si>
  <si>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</si>
  <si>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</si>
  <si>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</si>
  <si>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</si>
  <si>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</si>
  <si>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</si>
  <si>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</si>
  <si>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</si>
  <si>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</si>
  <si>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</si>
  <si>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</si>
  <si>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</si>
  <si>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</si>
  <si>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</si>
  <si>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</si>
  <si>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</si>
  <si>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</si>
  <si>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</si>
  <si>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</si>
  <si>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</si>
  <si>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</si>
  <si>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</si>
  <si>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</si>
  <si>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</si>
  <si>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</si>
  <si>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</si>
  <si>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</si>
  <si>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</si>
  <si>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</si>
  <si>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</si>
  <si>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</si>
  <si>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</si>
  <si>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</si>
  <si>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</si>
  <si>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</si>
  <si>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</si>
  <si>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</si>
  <si>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</si>
  <si>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</si>
  <si>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</si>
  <si>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</si>
  <si>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</si>
  <si>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</si>
  <si>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</si>
  <si>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</si>
  <si>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</si>
  <si>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</si>
  <si>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</si>
  <si>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</si>
  <si>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</si>
  <si>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</si>
  <si>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</si>
  <si>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</si>
  <si>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</si>
  <si>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</si>
  <si>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</si>
  <si>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</si>
  <si>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</si>
  <si>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</si>
  <si>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</si>
  <si>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</si>
  <si>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</si>
  <si>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</si>
  <si>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</si>
  <si>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</si>
  <si>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</si>
  <si>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</si>
  <si>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</si>
  <si>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</si>
  <si>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</si>
  <si>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</si>
  <si>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</si>
  <si>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</si>
  <si>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</si>
  <si>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</si>
  <si>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</si>
  <si>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</si>
  <si>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</si>
  <si>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</si>
  <si>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</si>
  <si>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</si>
  <si>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</si>
  <si>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</si>
  <si>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</si>
  <si>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</si>
  <si>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</si>
  <si>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</si>
  <si>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</si>
  <si>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</si>
  <si>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</si>
  <si>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</si>
  <si>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</si>
  <si>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</si>
  <si>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</si>
  <si>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</si>
  <si>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</si>
  <si>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</si>
  <si>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</si>
  <si>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</si>
  <si>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</si>
  <si>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</si>
  <si>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</si>
  <si>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</si>
  <si>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</si>
  <si>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</si>
  <si>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</si>
  <si>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</si>
  <si>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</si>
  <si>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</si>
  <si>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</si>
  <si>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</si>
  <si>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</si>
  <si>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</si>
  <si>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</si>
  <si>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</si>
  <si>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</si>
  <si>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</si>
  <si>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</si>
  <si>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</si>
  <si>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</si>
  <si>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</si>
  <si>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</si>
  <si>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</si>
  <si>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</si>
  <si>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</si>
  <si>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</si>
  <si>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</si>
  <si>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</si>
  <si>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</si>
  <si>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</si>
  <si>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</si>
  <si>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</si>
  <si>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</si>
  <si>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</si>
  <si>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</si>
  <si>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</si>
  <si>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</si>
  <si>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</si>
  <si>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</si>
  <si>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</si>
  <si>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</si>
  <si>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</si>
  <si>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</si>
  <si>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</si>
  <si>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</si>
  <si>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</si>
  <si>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</si>
  <si>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</si>
  <si>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</si>
  <si>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</si>
  <si>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</si>
  <si>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</si>
  <si>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</si>
  <si>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</si>
  <si>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</si>
  <si>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</si>
  <si>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</si>
  <si>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</si>
  <si>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</si>
  <si>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</si>
  <si>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</si>
  <si>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</si>
  <si>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</si>
  <si>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</si>
  <si>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</si>
  <si>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</si>
  <si>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</si>
  <si>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</si>
  <si>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</si>
  <si>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</si>
  <si>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</si>
  <si>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</si>
  <si>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</si>
  <si>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</si>
  <si>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</si>
  <si>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</si>
  <si>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</si>
  <si>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</si>
  <si>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</si>
  <si>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</si>
  <si>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</si>
  <si>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</si>
  <si>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</si>
  <si>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</si>
  <si>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</si>
  <si>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</si>
  <si>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</si>
  <si>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</si>
  <si>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</si>
  <si>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</si>
  <si>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</si>
  <si>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</si>
  <si>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</si>
  <si>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</si>
  <si>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</si>
  <si>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</si>
  <si>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</si>
  <si>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</si>
  <si>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</si>
  <si>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</si>
  <si>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</si>
  <si>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</si>
  <si>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</si>
  <si>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</si>
  <si>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</si>
  <si>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</si>
  <si>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</si>
  <si>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</si>
  <si>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</si>
  <si>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</si>
  <si>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</si>
  <si>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</si>
  <si>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</si>
  <si>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</si>
  <si>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</si>
  <si>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</si>
  <si>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</si>
  <si>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</si>
  <si>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</si>
  <si>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</si>
  <si>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</si>
  <si>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</si>
  <si>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</si>
  <si>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</si>
  <si>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</si>
  <si>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</si>
  <si>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</si>
  <si>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</si>
  <si>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</si>
  <si>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</si>
  <si>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</si>
  <si>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</si>
  <si>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</si>
  <si>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</si>
  <si>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</si>
  <si>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</si>
  <si>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</si>
  <si>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</si>
  <si>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</si>
  <si>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</si>
  <si>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</si>
  <si>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</si>
  <si>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</si>
  <si>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</si>
  <si>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</si>
  <si>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</si>
  <si>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</si>
  <si>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</si>
  <si>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</si>
  <si>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</si>
  <si>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</si>
  <si>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</si>
  <si>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</si>
  <si>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</si>
  <si>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</si>
  <si>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</si>
  <si>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</si>
  <si>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</si>
  <si>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</si>
  <si>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</si>
  <si>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</si>
  <si>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</si>
  <si>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</si>
  <si>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</si>
  <si>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</si>
  <si>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</si>
  <si>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</si>
  <si>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</si>
  <si>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</si>
  <si>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</si>
  <si>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</si>
  <si>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</si>
  <si>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</si>
  <si>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</si>
  <si>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</si>
  <si>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</si>
  <si>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</si>
  <si>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</si>
  <si>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</si>
  <si>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</si>
  <si>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</si>
  <si>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</si>
  <si>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</si>
  <si>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</si>
  <si>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</si>
  <si>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</si>
  <si>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</si>
  <si>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</si>
  <si>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</si>
  <si>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</si>
  <si>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</si>
  <si>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</si>
  <si>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</si>
  <si>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</si>
  <si>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</si>
  <si>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</si>
  <si>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</si>
  <si>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</si>
  <si>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</si>
  <si>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</si>
  <si>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</si>
  <si>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</si>
  <si>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</si>
  <si>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</si>
  <si>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</si>
  <si>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</si>
  <si>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</si>
  <si>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</si>
  <si>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</si>
  <si>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</si>
  <si>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</si>
  <si>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</si>
  <si>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</si>
  <si>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</si>
  <si>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</si>
  <si>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</si>
  <si>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</si>
  <si>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</si>
  <si>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</si>
  <si>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</si>
  <si>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</si>
  <si>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</si>
  <si>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</si>
  <si>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</si>
  <si>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</si>
  <si>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</si>
  <si>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</si>
  <si>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</si>
  <si>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</si>
  <si>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</si>
  <si>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</si>
  <si>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</si>
  <si>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</si>
  <si>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</si>
  <si>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</si>
  <si>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</si>
  <si>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</si>
  <si>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</si>
  <si>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</si>
  <si>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</si>
  <si>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</si>
  <si>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</si>
  <si>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</si>
  <si>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</si>
  <si>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</si>
  <si>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</si>
  <si>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</si>
  <si>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</si>
  <si>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</si>
  <si>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</si>
  <si>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</si>
  <si>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</si>
  <si>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</si>
  <si>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</si>
  <si>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</si>
  <si>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</si>
  <si>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</si>
  <si>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</si>
  <si>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</si>
  <si>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</si>
  <si>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</si>
  <si>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</si>
  <si>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</si>
  <si>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</si>
  <si>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</si>
  <si>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</si>
  <si>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</si>
  <si>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</si>
  <si>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</si>
  <si>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</si>
  <si>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</si>
  <si>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</si>
  <si>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</si>
  <si>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</si>
  <si>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</si>
  <si>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</si>
  <si>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</si>
  <si>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</si>
  <si>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</si>
  <si>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</si>
  <si>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</si>
  <si>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</si>
  <si>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</si>
  <si>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</si>
  <si>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</si>
  <si>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</si>
  <si>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</si>
  <si>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</si>
  <si>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</si>
  <si>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</si>
  <si>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</si>
  <si>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</si>
  <si>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</si>
  <si>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</si>
  <si>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</si>
  <si>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</si>
  <si>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</si>
  <si>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</si>
  <si>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</si>
  <si>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</si>
  <si>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</si>
  <si>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</si>
  <si>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</si>
  <si>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</si>
  <si>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</si>
  <si>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</si>
  <si>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</si>
  <si>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</si>
  <si>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</si>
  <si>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</si>
  <si>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</si>
  <si>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</si>
  <si>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</si>
  <si>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</si>
  <si>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</si>
  <si>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</si>
  <si>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</si>
  <si>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</si>
  <si>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</si>
  <si>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</si>
  <si>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</si>
  <si>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</si>
  <si>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</si>
  <si>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</si>
  <si>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</si>
  <si>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</si>
  <si>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</si>
  <si>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</si>
  <si>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</si>
  <si>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</si>
  <si>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</si>
  <si>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</si>
  <si>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</si>
  <si>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</si>
  <si>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</si>
  <si>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</si>
  <si>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</si>
  <si>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</si>
  <si>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</si>
  <si>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</si>
  <si>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</si>
  <si>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</si>
  <si>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</si>
  <si>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</si>
  <si>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</si>
  <si>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</si>
  <si>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</si>
  <si>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</si>
  <si>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</si>
  <si>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</si>
  <si>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</si>
  <si>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</si>
  <si>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</si>
  <si>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</si>
  <si>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</si>
  <si>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</si>
  <si>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</si>
  <si>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</si>
  <si>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</si>
  <si>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</si>
  <si>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</si>
  <si>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</si>
  <si>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</si>
  <si>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</si>
  <si>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</si>
  <si>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</si>
  <si>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</si>
  <si>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</si>
  <si>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</si>
  <si>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</si>
  <si>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</si>
  <si>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</si>
  <si>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</si>
  <si>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</si>
  <si>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</si>
  <si>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</si>
  <si>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</si>
  <si>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</si>
  <si>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</si>
  <si>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</si>
  <si>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</si>
  <si>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</si>
  <si>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</si>
  <si>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</si>
  <si>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</si>
  <si>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</si>
  <si>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</si>
  <si>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</si>
  <si>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</si>
  <si>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</si>
  <si>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</si>
  <si>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</si>
  <si>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</si>
  <si>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</si>
  <si>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</si>
  <si>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</si>
  <si>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</si>
  <si>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</si>
  <si>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</si>
  <si>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</si>
  <si>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</si>
  <si>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</si>
  <si>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</si>
  <si>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</si>
  <si>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</si>
  <si>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</si>
  <si>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</si>
  <si>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</si>
  <si>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</si>
  <si>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</si>
  <si>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</si>
  <si>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</si>
  <si>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</si>
  <si>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</si>
  <si>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</si>
  <si>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</si>
  <si>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</si>
  <si>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</si>
  <si>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</si>
  <si>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</si>
  <si>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</si>
  <si>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</si>
  <si>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</si>
  <si>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</si>
  <si>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</si>
  <si>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</si>
  <si>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</si>
  <si>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</si>
  <si>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</si>
  <si>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</si>
  <si>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</si>
  <si>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</si>
  <si>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</si>
  <si>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</si>
  <si>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</si>
  <si>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</si>
  <si>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</si>
  <si>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</si>
  <si>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</si>
  <si>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</si>
  <si>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</si>
  <si>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</si>
  <si>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</si>
  <si>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</si>
  <si>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</si>
  <si>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</si>
  <si>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</si>
  <si>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</si>
  <si>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</si>
  <si>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</si>
  <si>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</si>
  <si>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</si>
  <si>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</si>
  <si>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</si>
  <si>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</si>
  <si>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</si>
  <si>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</si>
  <si>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</si>
  <si>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</si>
  <si>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</si>
  <si>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</si>
  <si>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</si>
  <si>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</si>
  <si>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</si>
  <si>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</si>
  <si>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</si>
  <si>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</si>
  <si>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</si>
  <si>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</si>
  <si>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</si>
  <si>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</si>
  <si>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</si>
  <si>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</si>
  <si>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</si>
  <si>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</si>
  <si>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</si>
  <si>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</si>
  <si>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</si>
  <si>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</si>
  <si>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</si>
  <si>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</si>
  <si>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</si>
  <si>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</si>
  <si>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</si>
  <si>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</si>
  <si>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</si>
  <si>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</si>
  <si>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</si>
  <si>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</si>
  <si>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</si>
  <si>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</si>
  <si>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</si>
  <si>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</si>
  <si>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</si>
  <si>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</si>
  <si>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</si>
  <si>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</si>
  <si>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</si>
  <si>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</si>
  <si>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</si>
  <si>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</si>
  <si>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</si>
  <si>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</si>
  <si>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</si>
  <si>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</si>
  <si>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</si>
  <si>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</si>
  <si>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</si>
  <si>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</si>
  <si>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</si>
  <si>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</si>
  <si>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</si>
  <si>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</si>
  <si>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</si>
  <si>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</si>
  <si>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</si>
  <si>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</si>
  <si>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</si>
  <si>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</si>
  <si>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</si>
  <si>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</si>
  <si>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</si>
  <si>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</si>
  <si>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</si>
  <si>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</si>
  <si>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</si>
  <si>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</si>
  <si>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</si>
  <si>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</si>
  <si>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</si>
  <si>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</si>
  <si>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</si>
  <si>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</si>
  <si>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</si>
  <si>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</si>
  <si>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</si>
  <si>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</si>
  <si>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</si>
  <si>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</si>
  <si>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</si>
  <si>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</si>
  <si>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</si>
  <si>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</si>
  <si>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</si>
  <si>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</si>
  <si>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</si>
  <si>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</si>
  <si>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</si>
  <si>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</si>
  <si>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</si>
  <si>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</si>
  <si>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</si>
  <si>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</si>
  <si>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</si>
  <si>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</si>
  <si>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</si>
  <si>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</si>
  <si>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</si>
  <si>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</si>
  <si>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</si>
  <si>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</si>
  <si>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</si>
  <si>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</si>
  <si>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</si>
  <si>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</si>
  <si>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</si>
  <si>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</si>
  <si>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</si>
  <si>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</si>
  <si>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</si>
  <si>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</si>
  <si>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</si>
  <si>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</si>
  <si>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</si>
  <si>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</si>
  <si>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</si>
  <si>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</si>
  <si>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</si>
  <si>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</si>
  <si>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</si>
  <si>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</si>
  <si>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</si>
  <si>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</si>
  <si>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</si>
  <si>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</si>
  <si>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</si>
  <si>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</si>
  <si>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</si>
  <si>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</si>
  <si>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</si>
  <si>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</si>
  <si>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</si>
  <si>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</si>
  <si>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</si>
  <si>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</si>
  <si>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</si>
  <si>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</si>
  <si>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</si>
  <si>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</si>
  <si>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</si>
  <si>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</si>
  <si>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</si>
  <si>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</si>
  <si>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</si>
  <si>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</si>
  <si>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</si>
  <si>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</si>
  <si>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</si>
  <si>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</si>
  <si>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</si>
  <si>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</si>
  <si>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</si>
  <si>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</si>
  <si>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</si>
  <si>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</si>
  <si>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</si>
  <si>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</si>
  <si>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</si>
  <si>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</si>
  <si>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</si>
  <si>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</si>
  <si>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</si>
  <si>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</si>
  <si>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</si>
  <si>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</si>
  <si>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</si>
  <si>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</si>
  <si>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</si>
  <si>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</si>
  <si>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</si>
  <si>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</si>
  <si>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</si>
  <si>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</si>
  <si>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</si>
  <si>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</si>
  <si>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</si>
  <si>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</si>
  <si>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</si>
  <si>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</si>
  <si>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</si>
  <si>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</si>
  <si>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</si>
  <si>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</si>
  <si>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</si>
  <si>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</si>
  <si>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</si>
  <si>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</si>
  <si>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</si>
  <si>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</si>
  <si>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</si>
  <si>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</si>
  <si>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</si>
  <si>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</si>
  <si>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</si>
  <si>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</si>
  <si>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</si>
  <si>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</si>
  <si>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</si>
  <si>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</si>
  <si>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</si>
  <si>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</si>
  <si>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</si>
  <si>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</si>
  <si>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</si>
  <si>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</si>
  <si>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</si>
  <si>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</si>
  <si>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</si>
  <si>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</si>
  <si>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</si>
  <si>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</si>
  <si>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</si>
  <si>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</si>
  <si>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</si>
  <si>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</si>
  <si>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</si>
  <si>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</si>
  <si>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</si>
  <si>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</si>
  <si>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</si>
  <si>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</si>
  <si>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</si>
  <si>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</si>
  <si>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</si>
  <si>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</si>
  <si>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</si>
  <si>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</si>
  <si>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</si>
  <si>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</si>
  <si>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</si>
  <si>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</si>
  <si>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</si>
  <si>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</si>
  <si>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</si>
  <si>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</si>
  <si>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</si>
  <si>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</si>
  <si>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</si>
  <si>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</si>
  <si>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</si>
  <si>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</si>
  <si>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</si>
  <si>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</si>
  <si>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</si>
  <si>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</si>
  <si>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</si>
  <si>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</si>
  <si>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</si>
  <si>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</si>
  <si>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</si>
  <si>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</si>
  <si>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</si>
  <si>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</si>
  <si>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</si>
  <si>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</si>
  <si>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</si>
  <si>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</si>
  <si>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</si>
  <si>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</si>
  <si>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</si>
  <si>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</si>
  <si>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</si>
  <si>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</si>
  <si>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</si>
  <si>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</si>
  <si>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</si>
  <si>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</si>
  <si>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</si>
  <si>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</si>
  <si>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</si>
  <si>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</si>
  <si>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</si>
  <si>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</si>
  <si>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</si>
  <si>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</si>
  <si>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</si>
  <si>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</si>
  <si>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</si>
  <si>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</si>
  <si>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</si>
  <si>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</si>
  <si>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</si>
  <si>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</si>
  <si>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</si>
  <si>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</si>
  <si>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</si>
  <si>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</si>
  <si>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</si>
  <si>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</si>
  <si>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</si>
  <si>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</si>
  <si>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</si>
  <si>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</si>
  <si>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</si>
  <si>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</si>
  <si>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</si>
  <si>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</si>
  <si>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</si>
  <si>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</si>
  <si>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</si>
  <si>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</si>
  <si>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</si>
  <si>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</si>
  <si>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</si>
  <si>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</si>
  <si>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</si>
  <si>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</si>
  <si>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</si>
  <si>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</si>
  <si>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</si>
  <si>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</si>
  <si>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</si>
  <si>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</si>
  <si>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</si>
  <si>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</si>
  <si>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</si>
  <si>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</si>
  <si>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</si>
  <si>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</si>
  <si>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</si>
  <si>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</si>
  <si>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</si>
  <si>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</si>
  <si>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</si>
  <si>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</si>
  <si>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</si>
  <si>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</si>
  <si>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</si>
  <si>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</si>
  <si>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</si>
  <si>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</si>
  <si>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</si>
  <si>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</si>
  <si>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</si>
  <si>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</si>
  <si>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</si>
  <si>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</si>
  <si>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</si>
  <si>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</si>
  <si>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</si>
  <si>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</si>
  <si>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</si>
  <si>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</si>
  <si>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</si>
  <si>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</si>
  <si>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</si>
  <si>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</si>
  <si>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</si>
  <si>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</si>
  <si>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</si>
  <si>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</si>
  <si>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</si>
  <si>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</si>
  <si>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</si>
  <si>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</si>
  <si>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</si>
  <si>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</si>
  <si>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</si>
  <si>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</si>
  <si>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</si>
  <si>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</si>
  <si>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</si>
  <si>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</si>
  <si>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</si>
  <si>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</si>
  <si>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</si>
  <si>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</si>
  <si>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</si>
  <si>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</si>
  <si>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</si>
  <si>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</si>
  <si>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</si>
  <si>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</si>
  <si>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</si>
  <si>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</si>
  <si>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</si>
  <si>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</si>
  <si>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</si>
  <si>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</si>
  <si>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</si>
  <si>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</si>
  <si>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</si>
  <si>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</si>
  <si>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</si>
  <si>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</si>
  <si>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</si>
  <si>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</si>
  <si>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</si>
  <si>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</si>
  <si>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</si>
  <si>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</si>
  <si>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</si>
  <si>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</si>
  <si>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</si>
  <si>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</si>
  <si>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</si>
  <si>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</si>
  <si>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</si>
  <si>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</si>
  <si>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</si>
  <si>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</si>
  <si>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</si>
  <si>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</si>
  <si>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</si>
  <si>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</si>
  <si>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</si>
  <si>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</si>
  <si>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</si>
  <si>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</si>
  <si>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</si>
  <si>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</si>
  <si>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</si>
  <si>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</si>
  <si>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</si>
  <si>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</si>
  <si>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</si>
  <si>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</si>
  <si>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</si>
  <si>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</si>
  <si>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</si>
  <si>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</si>
  <si>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</si>
  <si>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</si>
  <si>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</si>
  <si>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</si>
  <si>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</si>
  <si>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</si>
  <si>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</si>
  <si>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</si>
  <si>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</si>
  <si>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</si>
  <si>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</si>
  <si>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</si>
  <si>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</si>
  <si>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</si>
  <si>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</si>
  <si>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</si>
  <si>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</si>
  <si>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</si>
  <si>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</si>
  <si>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</si>
  <si>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</si>
  <si>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</si>
  <si>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</si>
  <si>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</si>
  <si>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</si>
  <si>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</si>
  <si>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</si>
  <si>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</si>
  <si>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</si>
  <si>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</si>
  <si>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</si>
  <si>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</si>
  <si>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</si>
  <si>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</si>
  <si>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</si>
  <si>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</si>
  <si>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</si>
  <si>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</si>
  <si>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</si>
  <si>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</si>
  <si>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</si>
  <si>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</si>
  <si>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</si>
  <si>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</si>
  <si>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</si>
  <si>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</si>
  <si>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</si>
  <si>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</si>
  <si>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</si>
  <si>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</si>
  <si>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</si>
  <si>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</si>
  <si>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</si>
  <si>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</si>
  <si>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</si>
  <si>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</si>
  <si>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</si>
  <si>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</si>
  <si>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</si>
  <si>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</si>
  <si>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</si>
  <si>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</si>
  <si>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</si>
  <si>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</si>
  <si>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</si>
  <si>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</si>
  <si>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</si>
  <si>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</si>
  <si>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</si>
  <si>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</si>
  <si>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</si>
  <si>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</si>
  <si>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</si>
  <si>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</si>
  <si>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</si>
  <si>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</si>
  <si>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</si>
  <si>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</si>
  <si>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</si>
  <si>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</si>
  <si>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</si>
  <si>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</si>
  <si>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</si>
  <si>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</si>
  <si>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</si>
  <si>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</si>
  <si>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</si>
  <si>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</si>
  <si>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</si>
  <si>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</si>
  <si>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</si>
  <si>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</si>
  <si>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</si>
  <si>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</si>
  <si>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</si>
  <si>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</si>
  <si>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</si>
  <si>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</si>
  <si>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</si>
  <si>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</si>
  <si>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</si>
  <si>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</si>
  <si>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</si>
  <si>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</si>
  <si>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</si>
  <si>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</si>
  <si>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</si>
  <si>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</si>
  <si>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</si>
  <si>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</si>
  <si>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</si>
  <si>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</si>
  <si>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</si>
  <si>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</si>
  <si>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</si>
  <si>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</si>
  <si>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</si>
  <si>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</si>
  <si>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</si>
  <si>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</si>
  <si>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</si>
  <si>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</si>
  <si>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</si>
  <si>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</si>
  <si>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</si>
  <si>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</si>
  <si>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</si>
  <si>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</si>
  <si>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</si>
  <si>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</si>
  <si>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</si>
  <si>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</si>
  <si>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</si>
  <si>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</si>
  <si>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</si>
  <si>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</si>
  <si>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</si>
  <si>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</si>
  <si>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</si>
  <si>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</si>
  <si>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</si>
  <si>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</si>
  <si>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</si>
  <si>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</si>
  <si>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</si>
  <si>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</si>
  <si>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</si>
  <si>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</si>
  <si>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</si>
  <si>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</si>
  <si>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</si>
  <si>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</si>
  <si>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</si>
  <si>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</si>
  <si>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</si>
  <si>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</si>
  <si>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</si>
  <si>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</si>
  <si>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</si>
  <si>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</si>
  <si>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</si>
  <si>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</si>
  <si>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</si>
  <si>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</si>
  <si>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</si>
  <si>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</si>
  <si>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</si>
  <si>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</si>
  <si>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</si>
  <si>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</si>
  <si>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</si>
  <si>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</si>
  <si>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</si>
  <si>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</si>
  <si>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</si>
  <si>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</si>
  <si>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</si>
  <si>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</si>
  <si>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</si>
  <si>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</si>
  <si>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</si>
  <si>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</si>
  <si>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</si>
  <si>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</si>
  <si>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</si>
  <si>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</si>
  <si>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</si>
  <si>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</si>
  <si>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</si>
  <si>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</si>
  <si>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</si>
  <si>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</si>
  <si>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</si>
  <si>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</si>
  <si>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</si>
  <si>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</si>
  <si>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</si>
  <si>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</si>
  <si>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</si>
  <si>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</si>
  <si>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</si>
  <si>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</si>
  <si>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</si>
  <si>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</si>
  <si>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</si>
  <si>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</si>
  <si>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</si>
  <si>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</si>
  <si>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</si>
  <si>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</si>
  <si>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</si>
  <si>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</si>
  <si>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</si>
  <si>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</si>
  <si>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</si>
  <si>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</si>
  <si>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</si>
  <si>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</si>
  <si>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</si>
  <si>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</si>
  <si>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</si>
  <si>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</si>
  <si>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</si>
  <si>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</si>
  <si>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</si>
  <si>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</si>
  <si>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</si>
  <si>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</si>
  <si>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</si>
  <si>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</si>
  <si>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</si>
  <si>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</si>
  <si>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</si>
  <si>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</si>
  <si>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</si>
  <si>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</si>
  <si>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</si>
  <si>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</si>
  <si>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</si>
  <si>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</si>
  <si>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</si>
  <si>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</si>
  <si>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</si>
  <si>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</si>
  <si>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</si>
  <si>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</si>
  <si>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</si>
  <si>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</si>
  <si>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</si>
  <si>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</si>
  <si>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</si>
  <si>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</si>
  <si>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</si>
  <si>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</si>
  <si>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</si>
  <si>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</si>
  <si>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</si>
  <si>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</si>
  <si>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</si>
  <si>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</si>
  <si>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</si>
  <si>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</si>
  <si>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</si>
  <si>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</si>
  <si>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</si>
  <si>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</si>
  <si>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</si>
  <si>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</si>
  <si>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</si>
  <si>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</si>
  <si>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</si>
  <si>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</si>
  <si>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</si>
  <si>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</si>
  <si>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</si>
  <si>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</si>
  <si>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</si>
  <si>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</si>
  <si>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</si>
  <si>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</si>
  <si>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</si>
  <si>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</si>
  <si>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</si>
  <si>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</si>
  <si>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</si>
  <si>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</si>
  <si>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</si>
  <si>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</si>
  <si>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</si>
  <si>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</si>
  <si>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</si>
  <si>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</si>
  <si>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</si>
  <si>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</si>
  <si>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</si>
  <si>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</si>
  <si>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</si>
  <si>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</si>
  <si>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</si>
  <si>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</si>
  <si>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</si>
  <si>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</si>
  <si>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</si>
  <si>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</si>
  <si>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</si>
  <si>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</si>
  <si>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</si>
  <si>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</si>
  <si>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</si>
  <si>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</si>
  <si>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</si>
  <si>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</si>
  <si>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</si>
  <si>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</si>
  <si>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</si>
  <si>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</si>
  <si>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</si>
  <si>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</si>
  <si>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</si>
  <si>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</si>
  <si>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</si>
  <si>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</si>
  <si>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</si>
  <si>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</si>
  <si>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</si>
  <si>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</si>
  <si>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</si>
  <si>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</si>
  <si>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</si>
  <si>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</si>
  <si>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</si>
  <si>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</si>
  <si>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</si>
  <si>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</si>
  <si>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</si>
  <si>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</si>
  <si>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</si>
  <si>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</si>
  <si>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</si>
  <si>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</si>
  <si>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</si>
  <si>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</si>
  <si>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</si>
  <si>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</si>
  <si>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</si>
  <si>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</si>
  <si>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</si>
  <si>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</si>
  <si>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</si>
  <si>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</si>
  <si>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</si>
  <si>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</si>
  <si>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</si>
  <si>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</si>
  <si>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</si>
  <si>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</si>
  <si>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</si>
  <si>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</si>
  <si>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</si>
  <si>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</si>
  <si>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</si>
  <si>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</si>
  <si>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</si>
  <si>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</si>
  <si>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</si>
  <si>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</si>
  <si>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</si>
  <si>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</si>
  <si>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</si>
  <si>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</si>
  <si>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</si>
  <si>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</si>
  <si>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</si>
  <si>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</si>
  <si>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</si>
  <si>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</si>
  <si>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</si>
  <si>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</si>
  <si>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</si>
  <si>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</si>
  <si>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</si>
  <si>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</si>
  <si>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</si>
  <si>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</si>
  <si>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</si>
  <si>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</si>
  <si>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</si>
  <si>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</si>
  <si>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</si>
  <si>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</si>
  <si>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</si>
  <si>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</si>
  <si>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</si>
  <si>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</si>
  <si>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</si>
  <si>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</si>
  <si>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</si>
  <si>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</si>
  <si>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</si>
  <si>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</si>
  <si>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</si>
  <si>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</si>
  <si>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</si>
  <si>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</si>
  <si>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</si>
  <si>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</si>
  <si>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</si>
  <si>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</si>
  <si>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</si>
  <si>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</si>
  <si>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</si>
  <si>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</si>
  <si>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</si>
  <si>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</si>
  <si>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</si>
  <si>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</si>
  <si>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</si>
  <si>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</si>
  <si>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</si>
  <si>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</si>
  <si>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</si>
  <si>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</si>
  <si>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</si>
  <si>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</si>
  <si>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</si>
  <si>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</si>
  <si>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</si>
  <si>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</si>
  <si>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</si>
  <si>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</si>
  <si>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</si>
  <si>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</si>
  <si>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</si>
  <si>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</si>
  <si>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</si>
  <si>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</si>
  <si>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</si>
  <si>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</si>
  <si>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</si>
  <si>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</si>
  <si>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</si>
  <si>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</si>
  <si>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</si>
  <si>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</si>
  <si>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</si>
  <si>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</si>
  <si>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</si>
  <si>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</si>
  <si>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</si>
  <si>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</si>
  <si>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</si>
  <si>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</si>
  <si>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</si>
  <si>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</si>
  <si>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</si>
  <si>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</si>
  <si>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</si>
  <si>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</si>
  <si>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</si>
  <si>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</si>
  <si>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</si>
  <si>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</si>
  <si>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</si>
  <si>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</si>
  <si>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</si>
  <si>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</si>
  <si>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</si>
  <si>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</si>
  <si>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</si>
  <si>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</si>
  <si>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</si>
  <si>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</si>
  <si>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</si>
  <si>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</si>
  <si>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</si>
  <si>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</si>
  <si>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</si>
  <si>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</si>
  <si>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</si>
  <si>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</si>
  <si>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</si>
  <si>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</si>
  <si>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</si>
  <si>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</si>
  <si>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</si>
  <si>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</si>
  <si>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</si>
  <si>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</si>
  <si>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</si>
  <si>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</si>
  <si>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</si>
  <si>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</si>
  <si>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</si>
  <si>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</si>
  <si>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</si>
  <si>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</si>
  <si>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</si>
  <si>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</si>
  <si>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</si>
  <si>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</si>
  <si>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</si>
  <si>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</si>
  <si>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</si>
  <si>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</si>
  <si>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</si>
  <si>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</si>
  <si>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</si>
  <si>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</si>
  <si>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</si>
  <si>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</si>
  <si>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</si>
  <si>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</si>
  <si>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</si>
  <si>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</si>
  <si>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</si>
  <si>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</si>
  <si>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</si>
  <si>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</si>
  <si>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</si>
  <si>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</si>
  <si>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</si>
  <si>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</si>
  <si>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</si>
  <si>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</si>
  <si>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</si>
  <si>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</si>
  <si>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</si>
  <si>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</si>
  <si>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</si>
  <si>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</si>
  <si>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</si>
  <si>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</si>
  <si>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</si>
  <si>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</si>
  <si>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</si>
  <si>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</si>
  <si>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</si>
  <si>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</si>
  <si>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</si>
  <si>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</si>
  <si>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</si>
  <si>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</si>
  <si>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</si>
  <si>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</si>
  <si>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</si>
  <si>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</si>
  <si>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</si>
  <si>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</si>
  <si>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</si>
  <si>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</si>
  <si>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</si>
  <si>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</si>
  <si>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</si>
  <si>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</si>
  <si>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</si>
  <si>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</si>
  <si>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</si>
  <si>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</si>
  <si>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</si>
  <si>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</si>
  <si>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</si>
  <si>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</si>
  <si>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</si>
  <si>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</si>
  <si>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</si>
  <si>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</si>
  <si>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</si>
  <si>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</si>
  <si>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</si>
  <si>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</si>
  <si>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</si>
  <si>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</si>
  <si>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</si>
  <si>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</si>
  <si>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</si>
  <si>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</si>
  <si>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</si>
  <si>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</si>
  <si>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</si>
  <si>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</si>
  <si>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</si>
  <si>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</si>
  <si>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</si>
  <si>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</si>
  <si>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</si>
  <si>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</si>
  <si>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</si>
  <si>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</si>
  <si>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</si>
  <si>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</si>
  <si>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</si>
  <si>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</si>
  <si>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</si>
  <si>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</si>
  <si>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</si>
  <si>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</si>
  <si>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</si>
  <si>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</si>
  <si>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</si>
  <si>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</si>
  <si>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</si>
  <si>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</si>
  <si>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</si>
  <si>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</si>
  <si>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</si>
  <si>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</si>
  <si>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</si>
  <si>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</si>
  <si>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</si>
  <si>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</si>
  <si>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</si>
  <si>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</si>
  <si>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</si>
  <si>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</si>
  <si>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</si>
  <si>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</si>
  <si>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</si>
  <si>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</si>
  <si>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</si>
  <si>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</si>
  <si>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</si>
  <si>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</si>
  <si>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</si>
  <si>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</si>
  <si>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</si>
  <si>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</si>
  <si>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</si>
  <si>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</si>
  <si>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</si>
  <si>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</si>
  <si>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</si>
  <si>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</si>
  <si>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</si>
  <si>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</si>
  <si>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</si>
  <si>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</si>
  <si>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</si>
  <si>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</si>
  <si>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</si>
  <si>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</si>
  <si>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</si>
  <si>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</si>
  <si>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</si>
  <si>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</si>
  <si>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</si>
  <si>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</si>
  <si>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</si>
  <si>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</si>
  <si>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</si>
  <si>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</si>
  <si>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</si>
  <si>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</si>
  <si>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</si>
  <si>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</si>
  <si>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</si>
  <si>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</si>
  <si>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</si>
  <si>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</si>
  <si>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</si>
  <si>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</si>
  <si>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</si>
  <si>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</si>
  <si>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</si>
  <si>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</si>
  <si>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</si>
  <si>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</si>
  <si>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</si>
  <si>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</si>
  <si>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</si>
  <si>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</si>
  <si>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</si>
  <si>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</si>
  <si>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</si>
  <si>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</si>
  <si>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</si>
  <si>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</si>
  <si>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</si>
  <si>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</si>
  <si>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</si>
  <si>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</si>
  <si>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</si>
  <si>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</si>
  <si>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</si>
  <si>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</si>
  <si>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</si>
  <si>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</si>
  <si>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</si>
  <si>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</si>
  <si>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</si>
  <si>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</si>
  <si>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</si>
  <si>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</si>
  <si>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</si>
  <si>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</si>
  <si>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</si>
  <si>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</si>
  <si>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</si>
  <si>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</si>
  <si>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</si>
  <si>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</si>
  <si>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</si>
  <si>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</si>
  <si>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</si>
  <si>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</si>
  <si>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</si>
  <si>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</si>
  <si>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</si>
  <si>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</si>
  <si>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</si>
  <si>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</si>
  <si>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</si>
  <si>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</si>
  <si>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</si>
  <si>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</si>
  <si>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</si>
  <si>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</si>
  <si>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</si>
  <si>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</si>
  <si>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</si>
  <si>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</si>
  <si>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</si>
  <si>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</si>
  <si>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</si>
  <si>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</si>
  <si>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</si>
  <si>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</si>
  <si>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</si>
  <si>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</si>
  <si>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</si>
  <si>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</si>
  <si>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</si>
  <si>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</si>
  <si>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</si>
  <si>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</si>
  <si>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</si>
  <si>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</si>
  <si>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</si>
  <si>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</si>
  <si>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</si>
  <si>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</si>
  <si>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</si>
  <si>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</si>
  <si>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</si>
  <si>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</si>
  <si>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</si>
  <si>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</si>
  <si>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</si>
  <si>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</si>
  <si>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</si>
  <si>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</si>
  <si>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</si>
  <si>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</si>
  <si>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</si>
  <si>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</si>
  <si>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</si>
  <si>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</si>
  <si>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</si>
  <si>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</si>
  <si>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</si>
  <si>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</si>
  <si>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</si>
  <si>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</si>
  <si>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</si>
  <si>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</si>
  <si>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</si>
  <si>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</si>
  <si>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</si>
  <si>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</si>
  <si>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</si>
  <si>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</si>
  <si>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</si>
  <si>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</si>
  <si>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</si>
  <si>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</si>
  <si>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</si>
  <si>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</si>
  <si>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</si>
  <si>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</si>
  <si>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</si>
  <si>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</si>
  <si>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</si>
  <si>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</si>
  <si>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</si>
  <si>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</si>
  <si>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</si>
  <si>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</si>
  <si>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</si>
  <si>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</si>
  <si>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</si>
  <si>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</si>
  <si>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</si>
  <si>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</si>
  <si>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</si>
  <si>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</si>
  <si>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</si>
  <si>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</si>
  <si>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</si>
  <si>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</si>
  <si>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</si>
  <si>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</si>
  <si>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</si>
  <si>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</si>
  <si>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</si>
  <si>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</si>
  <si>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</si>
  <si>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</si>
  <si>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</si>
  <si>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</si>
  <si>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</si>
  <si>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</si>
  <si>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</si>
  <si>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</si>
  <si>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</si>
  <si>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</si>
  <si>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</si>
  <si>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</si>
  <si>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</si>
  <si>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</si>
  <si>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</si>
  <si>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</si>
  <si>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</si>
  <si>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</si>
  <si>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</si>
  <si>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</si>
  <si>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</si>
  <si>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</si>
  <si>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</si>
  <si>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</si>
  <si>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</si>
  <si>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</si>
  <si>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</si>
  <si>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</si>
  <si>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</si>
  <si>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</si>
  <si>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</si>
  <si>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</si>
  <si>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</si>
  <si>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</si>
  <si>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</si>
  <si>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</si>
  <si>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</si>
  <si>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</si>
  <si>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</si>
  <si>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</si>
  <si>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</si>
  <si>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</si>
  <si>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</si>
  <si>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</si>
  <si>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</si>
  <si>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</si>
  <si>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</si>
  <si>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</si>
  <si>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</si>
  <si>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</si>
  <si>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</si>
  <si>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</si>
  <si>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</si>
  <si>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</si>
  <si>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</si>
  <si>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</si>
  <si>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</si>
  <si>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</si>
  <si>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</si>
  <si>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</si>
  <si>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</si>
  <si>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</si>
  <si>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</si>
  <si>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</si>
  <si>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</si>
  <si>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</si>
  <si>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</si>
  <si>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</si>
  <si>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</si>
  <si>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</si>
  <si>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</si>
  <si>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</si>
  <si>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</si>
  <si>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</si>
  <si>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</si>
  <si>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</si>
  <si>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</si>
  <si>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</si>
  <si>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</si>
  <si>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</si>
  <si>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</si>
  <si>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</si>
  <si>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</si>
  <si>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</si>
  <si>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</si>
  <si>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</si>
  <si>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</si>
  <si>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</si>
  <si>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</si>
  <si>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</si>
  <si>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</si>
  <si>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</si>
  <si>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</si>
  <si>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</si>
  <si>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</si>
  <si>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</si>
  <si>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</si>
  <si>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</si>
  <si>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</si>
  <si>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</si>
  <si>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</si>
  <si>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</si>
  <si>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</si>
  <si>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</si>
  <si>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</si>
  <si>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</si>
  <si>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</si>
  <si>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</si>
  <si>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</si>
  <si>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</si>
  <si>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</si>
  <si>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</si>
  <si>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</si>
  <si>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</si>
  <si>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</si>
  <si>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</si>
  <si>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</si>
  <si>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</si>
  <si>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</si>
  <si>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</si>
  <si>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</si>
  <si>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</si>
  <si>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</si>
  <si>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</si>
  <si>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</si>
  <si>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</si>
  <si>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</si>
  <si>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</si>
  <si>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</si>
  <si>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</si>
  <si>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</si>
  <si>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</si>
  <si>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</si>
  <si>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</si>
  <si>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</si>
  <si>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</si>
  <si>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</si>
  <si>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</si>
  <si>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</si>
  <si>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</si>
  <si>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</si>
  <si>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</si>
  <si>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</si>
  <si>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</si>
  <si>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</si>
  <si>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</si>
  <si>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</si>
  <si>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</si>
  <si>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</si>
  <si>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</si>
  <si>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</si>
  <si>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</si>
  <si>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</si>
  <si>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</si>
  <si>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</si>
  <si>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</si>
  <si>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</si>
  <si>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</si>
  <si>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</si>
  <si>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</si>
  <si>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</si>
  <si>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</si>
  <si>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</si>
  <si>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</si>
  <si>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</si>
  <si>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</si>
  <si>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</si>
  <si>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</si>
  <si>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</si>
  <si>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</si>
  <si>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</si>
  <si>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</si>
  <si>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</si>
  <si>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</si>
  <si>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</si>
  <si>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</si>
  <si>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</si>
  <si>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</si>
  <si>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</si>
  <si>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</si>
  <si>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</si>
  <si>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</si>
  <si>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</si>
  <si>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</si>
  <si>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</si>
  <si>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</si>
  <si>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</si>
  <si>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</si>
  <si>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</si>
  <si>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</si>
  <si>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</si>
  <si>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</si>
  <si>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</si>
  <si>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</si>
  <si>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</si>
  <si>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</si>
  <si>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</si>
  <si>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</si>
  <si>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</si>
  <si>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</si>
  <si>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</si>
  <si>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</si>
  <si>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</si>
  <si>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</si>
  <si>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</si>
  <si>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</si>
  <si>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</si>
  <si>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</si>
  <si>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</si>
  <si>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</si>
  <si>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</si>
  <si>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</si>
  <si>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</si>
  <si>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</si>
  <si>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</si>
  <si>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</si>
  <si>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</si>
  <si>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</si>
  <si>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</si>
  <si>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</si>
  <si>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</si>
  <si>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</si>
  <si>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</si>
  <si>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</si>
  <si>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</si>
  <si>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</si>
  <si>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</si>
  <si>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</si>
  <si>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</si>
  <si>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</si>
  <si>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</si>
  <si>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</si>
  <si>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</si>
  <si>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</si>
  <si>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</si>
  <si>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</si>
  <si>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</si>
  <si>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</si>
  <si>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</si>
  <si>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</si>
  <si>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</si>
  <si>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</si>
  <si>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</si>
  <si>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</si>
  <si>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</si>
  <si>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</si>
  <si>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</si>
  <si>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</si>
  <si>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</si>
  <si>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</si>
  <si>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</si>
  <si>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</si>
  <si>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</si>
  <si>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</si>
  <si>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</si>
  <si>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</si>
  <si>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</si>
  <si>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</si>
  <si>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</si>
  <si>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</si>
  <si>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</si>
  <si>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</si>
  <si>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</si>
  <si>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</si>
  <si>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</si>
  <si>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</si>
  <si>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</si>
  <si>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</si>
  <si>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</si>
  <si>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</si>
  <si>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</si>
  <si>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</si>
  <si>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</si>
  <si>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</si>
  <si>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</si>
  <si>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</si>
  <si>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</si>
  <si>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</si>
  <si>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</si>
  <si>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</si>
  <si>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</si>
  <si>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</si>
  <si>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</si>
  <si>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</si>
  <si>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</si>
  <si>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</si>
  <si>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</si>
  <si>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</si>
  <si>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</si>
  <si>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</si>
  <si>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</si>
  <si>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</si>
  <si>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</si>
  <si>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</si>
  <si>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</si>
  <si>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</si>
  <si>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</si>
  <si>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</si>
  <si>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</si>
  <si>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</si>
  <si>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</si>
  <si>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</si>
  <si>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</si>
  <si>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</si>
  <si>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</si>
  <si>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</si>
  <si>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</si>
  <si>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</si>
  <si>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</si>
  <si>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</si>
  <si>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</si>
  <si>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</si>
  <si>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</si>
  <si>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</si>
  <si>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</si>
  <si>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</si>
  <si>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</si>
  <si>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</si>
  <si>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</si>
  <si>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</si>
  <si>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</si>
  <si>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</si>
  <si>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</si>
  <si>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</si>
  <si>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</si>
  <si>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</si>
  <si>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</si>
  <si>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</si>
  <si>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</si>
  <si>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</si>
  <si>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</si>
  <si>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</si>
  <si>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</si>
  <si>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</si>
  <si>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</si>
  <si>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</si>
  <si>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</si>
  <si>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</si>
  <si>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</si>
  <si>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</si>
  <si>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</si>
  <si>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</si>
  <si>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</si>
  <si>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</si>
  <si>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</si>
  <si>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</si>
  <si>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</si>
  <si>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</si>
  <si>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</si>
  <si>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</si>
  <si>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</si>
  <si>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</si>
  <si>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</si>
  <si>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</si>
  <si>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</si>
  <si>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</si>
  <si>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</si>
  <si>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</si>
  <si>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</si>
  <si>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</si>
  <si>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</si>
  <si>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</si>
  <si>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</si>
  <si>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</si>
  <si>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</si>
  <si>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</si>
  <si>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</si>
  <si>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</si>
  <si>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</si>
  <si>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</si>
  <si>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</si>
  <si>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</si>
  <si>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</si>
  <si>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</si>
  <si>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</si>
  <si>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</si>
  <si>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</si>
  <si>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</si>
  <si>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</si>
  <si>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</si>
  <si>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</si>
  <si>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</si>
  <si>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</si>
  <si>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</si>
  <si>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</si>
  <si>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</si>
  <si>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</si>
  <si>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</si>
  <si>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</si>
  <si>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</si>
  <si>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</si>
  <si>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</si>
  <si>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</si>
  <si>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</si>
  <si>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</si>
  <si>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</si>
  <si>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</si>
  <si>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</si>
  <si>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</si>
  <si>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</si>
  <si>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</si>
  <si>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</si>
  <si>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</si>
  <si>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</si>
  <si>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</si>
  <si>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</si>
  <si>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</si>
  <si>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</si>
  <si>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</si>
  <si>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</si>
  <si>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</si>
  <si>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</si>
  <si>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</si>
  <si>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</si>
  <si>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</si>
  <si>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</si>
  <si>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</si>
  <si>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</si>
  <si>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</si>
  <si>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</si>
  <si>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</si>
  <si>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</si>
  <si>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</si>
  <si>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</si>
  <si>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</si>
  <si>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</si>
  <si>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</si>
  <si>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</si>
  <si>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</si>
  <si>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</si>
  <si>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</si>
  <si>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</si>
  <si>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</si>
  <si>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</si>
  <si>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</si>
  <si>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</si>
  <si>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</si>
  <si>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</si>
  <si>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</si>
  <si>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</si>
  <si>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</si>
  <si>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</si>
  <si>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</si>
  <si>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</si>
  <si>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</si>
  <si>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</si>
  <si>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</si>
  <si>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</si>
  <si>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</si>
  <si>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</si>
  <si>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</si>
  <si>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</si>
  <si>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</si>
  <si>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</si>
  <si>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</si>
  <si>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</si>
  <si>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</si>
  <si>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</si>
  <si>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</si>
  <si>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</si>
  <si>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</si>
  <si>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</si>
  <si>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</si>
  <si>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</si>
  <si>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</si>
  <si>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</si>
  <si>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</si>
  <si>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</si>
  <si>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</si>
  <si>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</si>
  <si>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</si>
  <si>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</si>
  <si>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</si>
  <si>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</si>
  <si>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</si>
  <si>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</si>
  <si>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</si>
  <si>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</si>
  <si>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</si>
  <si>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</si>
  <si>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</si>
  <si>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</si>
  <si>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</si>
  <si>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</si>
  <si>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</si>
  <si>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</si>
  <si>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</si>
  <si>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</si>
  <si>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</si>
  <si>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</si>
  <si>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</si>
  <si>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</si>
  <si>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</si>
  <si>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</si>
  <si>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</si>
  <si>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</si>
  <si>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</si>
  <si>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</si>
  <si>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</si>
  <si>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</si>
  <si>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</si>
  <si>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</si>
  <si>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</si>
  <si>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</si>
  <si>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</si>
  <si>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</si>
  <si>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</si>
  <si>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</si>
  <si>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</si>
  <si>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</si>
  <si>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</si>
  <si>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</si>
  <si>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</si>
  <si>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</si>
  <si>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</si>
  <si>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</si>
  <si>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</si>
  <si>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</si>
  <si>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</si>
  <si>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</si>
  <si>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</si>
  <si>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</si>
  <si>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</si>
  <si>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</si>
  <si>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</si>
  <si>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</si>
  <si>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</si>
  <si>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</si>
  <si>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</si>
  <si>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</si>
  <si>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</si>
  <si>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</si>
  <si>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</si>
  <si>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</si>
  <si>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</si>
  <si>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</si>
  <si>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</si>
  <si>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</si>
  <si>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</si>
  <si>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</si>
  <si>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</si>
  <si>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</si>
  <si>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</si>
  <si>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</si>
  <si>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</si>
  <si>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</si>
  <si>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</si>
  <si>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</si>
  <si>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</si>
  <si>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</si>
  <si>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</si>
  <si>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</si>
  <si>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</si>
  <si>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</si>
  <si>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</si>
  <si>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</si>
  <si>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</si>
  <si>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</si>
  <si>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</si>
  <si>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</si>
  <si>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</si>
  <si>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</si>
  <si>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</si>
  <si>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</si>
  <si>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</si>
  <si>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</si>
  <si>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</si>
  <si>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</si>
  <si>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</si>
  <si>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</si>
  <si>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</si>
  <si>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</si>
  <si>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</si>
  <si>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</si>
  <si>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</si>
  <si>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</si>
  <si>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</si>
  <si>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</si>
  <si>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</si>
  <si>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</si>
  <si>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</si>
  <si>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</si>
  <si>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</si>
  <si>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</si>
  <si>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</si>
  <si>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</si>
  <si>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</si>
  <si>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</si>
  <si>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</si>
  <si>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</si>
  <si>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</si>
  <si>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</si>
  <si>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</si>
  <si>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</si>
  <si>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</si>
  <si>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</si>
  <si>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</si>
  <si>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</si>
  <si>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</si>
  <si>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</si>
  <si>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</si>
  <si>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</si>
  <si>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</si>
  <si>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</si>
  <si>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</si>
  <si>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</si>
  <si>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</si>
  <si>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</si>
  <si>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</si>
  <si>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</si>
  <si>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</si>
  <si>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</si>
  <si>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</si>
  <si>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</si>
  <si>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</si>
  <si>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</si>
  <si>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</si>
  <si>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</si>
  <si>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</si>
  <si>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</si>
  <si>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</si>
  <si>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</si>
  <si>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</si>
  <si>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</si>
  <si>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</si>
  <si>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</si>
  <si>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</si>
  <si>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</si>
  <si>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</si>
  <si>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</si>
  <si>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</si>
  <si>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</si>
  <si>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</si>
  <si>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</si>
  <si>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</si>
  <si>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</si>
  <si>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</si>
  <si>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</si>
  <si>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</si>
  <si>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</si>
  <si>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</si>
  <si>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</si>
  <si>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</si>
  <si>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</si>
  <si>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</si>
  <si>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</si>
  <si>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</si>
  <si>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</si>
  <si>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</si>
  <si>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</si>
  <si>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</si>
  <si>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</si>
  <si>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</si>
  <si>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</si>
  <si>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</si>
  <si>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</si>
  <si>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</si>
  <si>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</si>
  <si>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</si>
  <si>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</si>
  <si>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</si>
  <si>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</si>
  <si>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</si>
  <si>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</si>
  <si>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</si>
  <si>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</si>
  <si>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</si>
  <si>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</si>
  <si>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</si>
  <si>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</si>
  <si>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</si>
  <si>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</si>
  <si>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</si>
  <si>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</si>
  <si>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</si>
  <si>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</si>
  <si>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</si>
  <si>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</si>
  <si>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</si>
  <si>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</si>
  <si>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</si>
  <si>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</si>
  <si>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</si>
  <si>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</si>
  <si>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</si>
  <si>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</si>
  <si>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</si>
  <si>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</si>
  <si>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</si>
  <si>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</si>
  <si>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</si>
  <si>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</si>
  <si>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</si>
  <si>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</si>
  <si>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</si>
  <si>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</si>
  <si>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</si>
  <si>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</si>
  <si>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</si>
  <si>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</si>
  <si>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</si>
  <si>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</si>
  <si>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</si>
  <si>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</si>
  <si>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</si>
  <si>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</si>
  <si>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</si>
  <si>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</si>
  <si>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</si>
  <si>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</si>
  <si>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</si>
  <si>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</si>
  <si>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</si>
  <si>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</si>
  <si>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</si>
  <si>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</si>
  <si>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</si>
  <si>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</si>
  <si>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</si>
  <si>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</si>
  <si>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</si>
  <si>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</si>
  <si>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</si>
  <si>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</si>
  <si>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</si>
  <si>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</si>
  <si>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</si>
  <si>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</si>
  <si>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</si>
  <si>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</si>
  <si>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</si>
  <si>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</si>
  <si>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</si>
  <si>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</si>
  <si>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</si>
  <si>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</si>
  <si>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</si>
  <si>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</si>
  <si>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</si>
  <si>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</si>
  <si>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</si>
  <si>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</si>
  <si>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</si>
  <si>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</si>
  <si>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</si>
  <si>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</si>
  <si>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</si>
  <si>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</si>
  <si>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</si>
  <si>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</si>
  <si>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</si>
  <si>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</si>
  <si>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</si>
  <si>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</si>
  <si>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</si>
  <si>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</si>
  <si>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</si>
  <si>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</si>
  <si>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</si>
  <si>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</si>
  <si>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</si>
  <si>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</si>
  <si>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</si>
  <si>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</si>
  <si>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</si>
  <si>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</si>
  <si>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</si>
  <si>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</si>
  <si>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</si>
  <si>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</si>
  <si>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</si>
  <si>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</si>
  <si>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</si>
  <si>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</si>
  <si>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</si>
  <si>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</si>
  <si>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</si>
  <si>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</si>
  <si>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</si>
  <si>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</si>
  <si>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</si>
  <si>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</si>
  <si>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</si>
  <si>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</si>
  <si>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</si>
  <si>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</si>
  <si>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</si>
  <si>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</si>
  <si>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</si>
  <si>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</si>
  <si>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</si>
  <si>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</si>
  <si>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</si>
  <si>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</si>
  <si>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</si>
  <si>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</si>
  <si>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</si>
  <si>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</si>
  <si>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</si>
  <si>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</si>
  <si>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</si>
  <si>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</si>
  <si>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</si>
  <si>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</si>
  <si>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</si>
  <si>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</si>
  <si>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</si>
  <si>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</si>
  <si>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</si>
  <si>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</si>
  <si>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</si>
  <si>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</si>
  <si>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</si>
  <si>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</si>
  <si>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</si>
  <si>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</si>
  <si>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</si>
  <si>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</si>
  <si>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</si>
  <si>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</si>
  <si>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</si>
  <si>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</si>
  <si>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</si>
  <si>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</si>
  <si>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</si>
  <si>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</si>
  <si>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</si>
  <si>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</si>
  <si>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</si>
  <si>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</si>
  <si>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</si>
  <si>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</si>
  <si>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</si>
  <si>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</si>
  <si>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</si>
  <si>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</si>
  <si>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</si>
  <si>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</si>
  <si>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</si>
  <si>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</si>
  <si>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</si>
  <si>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</si>
  <si>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</si>
  <si>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</si>
  <si>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</si>
  <si>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</si>
  <si>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PCM-20251004-00001832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</si>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</sst>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271.92074722221878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6.9774999996297993E-2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3.5342129624041263E-2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45934.869173148145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45934.869173148145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45934.869173148145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45934.869173148145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45934.869173148145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45934.869173148145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45934.869173148145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45934.869173148145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45934.869173148145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45934.869173148145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45934.869173148145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45934.869173148145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45934.869173148145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45934.869173148145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45934.869173148145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45934.869173148145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45934.869173148145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45934.869173148145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45934.869173148145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45934.869173148145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45934.869173148145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45934.869173148145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45934.869173148145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45934.869173148145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45934.869173148145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45934.869173148145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45934.869173148145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45934.869173148145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45934.869173148145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45934.869173148145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45934.869173148145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45934.869173148145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45934.869173148145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45934.869173148145</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tabSelected="1" topLeftCell="C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243.21739074073412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128.14208981481352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109.86933518518344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45934.869173148145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45934.869173148145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45934.869173148145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45934.869173148145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45934.869173148145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45934.869173148145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45934.869173148145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45934.869173148145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45934.869173148145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45934.869173148145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45934.869173148145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45934.869173148145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45934.869173148145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45934.869173148145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45934.869173148145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45934.869173148145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45934.869173148145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45934.869173148145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45934.869173148145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45934.869173148145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45934.869173148145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45934.869173148145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45934.869173148145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45934.869173148145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45934.869173148145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45934.869173148145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45934.869173148145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45934.869173148145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45934.869173148145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45934.869173148145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45934.869173148145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45934.869173148145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45934.869173148145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45934.869173148145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45934.869173148145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45934.869173148145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45934.869173148145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45934.869173148145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45934.869173148145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45934.869173148145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45934.869173148145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45934.869173148145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45934.869173148145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45934.869173148145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45934.869173148145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45934.869173148145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45934.869173148145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45934.869173148145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45934.869173148145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45934.869173148145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45934.869173148145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45934.869173148145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45934.869173148145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45934.869173148145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45934.869173148145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45934.869173148145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45934.869173148145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45934.869173148145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45934.869173148145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45934.869173148145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45934.869173148145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45934.869173148145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45934.869173148145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45934.869173148145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45934.869173148145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45934.869173148145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45934.869173148145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45934.869173148145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45934.869173148145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45934.869173148145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45934.869173148145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45934.869173148145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45934.869173148145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45934.869173148145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45934.869173148145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45934.869173148145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45934.869173148145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45934.869173148145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45934.869173148145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45934.869173148145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45934.869173148145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45934.869173148145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45934.869173148145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45934.869173148145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45934.869173148145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45934.869173148145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45934.869173148145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45934.869173148145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45934.869173148145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45934.869173148145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45934.869173148145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45934.869173148145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45934.869173148145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45934.869173148145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45934.869173148145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45934.869173148145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45934.869173148145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45934.869173148145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45934.869173148145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45934.869173148145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45934.869173148145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45934.869173148145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45934.869173148145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45934.869173148145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45934.869173148145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45934.869173148145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45934.869173148145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45934.869173148145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45934.869173148145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45934.869173148145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45934.869173148145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45934.869173148145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45934.869173148145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45934.869173148145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45934.869173148145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45934.869173148145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45934.869173148145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45934.869173148145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45934.869173148145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45934.869173148145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45934.869173148145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45934.869173148145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45934.869173148145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45934.869173148145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45934.869173148145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45934.869173148145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45934.869173148145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45934.869173148145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45934.869173148145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45934.869173148145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45934.869173148145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45934.869173148145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45934.869173148145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45934.869173148145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45934.869173148145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45934.869173148145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45934.869173148145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45934.869173148145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45934.869173148145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45934.869173148145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45934.869173148145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45934.869173148145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45934.869173148145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45934.869173148145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45934.869173148145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45934.869173148145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45934.869173148145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45934.869173148145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45934.869173148145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45934.869173148145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45934.869173148145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45934.869173148145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45934.869173148145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45934.869173148145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45934.869173148145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45934.869173148145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45934.869173148145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45934.869173148145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45934.869173148145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45934.869173148145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45934.869173148145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45934.869173148145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45934.869173148145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45934.869173148145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45934.869173148145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45934.869173148145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45934.869173148145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45934.869173148145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45934.869173148145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45934.869173148145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45934.869173148145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45934.869173148145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45934.869173148145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45934.869173148145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45934.869173148145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45934.869173148145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45934.869173148145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45934.869173148145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45934.869173148145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45934.869173148145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45934.869173148145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45934.869173148145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45934.869173148145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45934.869173148145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45934.869173148145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45934.869173148145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45934.869173148145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45934.869173148145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45934.869173148145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45934.869173148145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45934.869173148145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45934.869173148145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45934.869173148145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45934.869173148145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45934.869173148145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45934.869173148145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45934.869173148145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45934.869173148145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45934.869173148145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45934.869173148145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45934.869173148145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45934.869173148145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45934.869173148145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45934.869173148145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45934.869173148145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45934.869173148145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45934.869173148145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45934.869173148145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45934.869173148145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45934.869173148145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45934.869173148145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45934.869173148145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45934.869173148145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45934.869173148145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45934.869173148145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45934.869173148145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45934.869173148145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45934.869173148145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45934.869173148145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45934.869173148145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45934.869173148145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45934.869173148145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45934.869173148145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45934.869173148145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45934.869173148145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45934.869173148145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45934.869173148145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45934.869173148145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45934.869173148145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45934.869173148145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45934.869173148145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45934.869173148145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45934.869173148145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45934.869173148145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45934.869173148145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45934.869173148145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45934.869173148145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45934.869173148145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45934.869173148145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45934.869173148145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45934.869173148145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45934.869173148145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45934.869173148145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45934.869173148145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45934.869173148145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45934.869173148145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45934.869173148145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45934.869173148145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45934.869173148145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45934.869173148145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45934.869173148145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45934.869173148145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45934.869173148145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45934.869173148145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45934.869173148145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45934.869173148145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45934.869173148145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45934.869173148145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45934.869173148145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45934.869173148145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45934.869173148145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45934.869173148145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45934.869173148145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45934.869173148145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45934.869173148145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45934.869173148145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45934.869173148145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45934.869173148145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45934.869173148145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45934.869173148145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45934.869173148145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45934.869173148145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45934.869173148145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45934.869173148145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45934.869173148145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45934.869173148145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45934.869173148145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45934.869173148145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45934.869173148145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45934.869173148145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45934.869173148145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45934.869173148145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45934.869173148145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45934.869173148145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45934.869173148145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45934.869173148145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45934.869173148145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45934.869173148145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45934.869173148145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45934.869173148145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45934.869173148145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45934.869173148145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45934.869173148145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45934.869173148145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45934.869173148145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45934.869173148145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45934.869173148145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45934.869173148145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45934.869173148145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45934.869173148145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45934.869173148145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45934.869173148145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45934.869173148145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45934.869173148145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45934.869173148145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45934.869173148145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45934.869173148145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45934.869173148145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45934.869173148145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45934.869173148145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45934.869173148145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45934.869173148145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45934.869173148145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45934.869173148145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45934.869173148145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45934.869173148145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45934.869173148145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45934.869173148145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45934.869173148145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45934.869173148145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45934.869173148145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45934.869173148145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45934.869173148145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45934.869173148145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45934.869173148145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45934.869173148145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45934.869173148145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45934.869173148145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45934.869173148145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45934.869173148145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45934.869173148145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45934.869173148145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45934.869173148145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45934.869173148145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45934.869173148145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45934.869173148145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45934.869173148145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45934.869173148145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45934.869173148145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45934.869173148145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45934.869173148145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45934.869173148145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45934.869173148145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45934.869173148145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45934.869173148145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45934.869173148145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45934.869173148145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45934.869173148145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45934.869173148145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45934.869173148145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45934.869173148145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45934.869173148145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45934.869173148145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45934.869173148145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45934.869173148145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45934.869173148145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45934.869173148145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45934.869173148145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45934.869173148145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45934.869173148145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45934.869173148145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45934.869173148145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45934.869173148145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45934.869173148145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45934.869173148145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45934.869173148145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45934.869173148145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45934.869173148145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45934.869173148145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45934.869173148145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45934.869173148145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45934.869173148145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45934.869173148145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45934.869173148145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45934.869173148145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45934.869173148145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45934.869173148145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45934.869173148145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45934.869173148145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45934.869173148145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45934.869173148145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45934.869173148145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45934.869173148145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45934.869173148145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45934.869173148145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45934.869173148145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45934.869173148145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45934.869173148145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45934.869173148145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45934.869173148145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45934.869173148145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45934.869173148145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45934.869173148145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45934.869173148145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45934.869173148145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45934.869173148145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45934.869173148145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45934.869173148145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45934.869173148145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45934.869173148145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45934.869173148145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45934.869173148145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45934.869173148145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45934.869173148145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45934.869173148145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45934.869173148145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45934.869173148145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45934.869173148145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45934.869173148145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45934.869173148145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45934.869173148145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45934.869173148145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45934.869173148145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45934.869173148145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45934.869173148145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45934.869173148145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45934.869173148145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45934.869173148145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45934.869173148145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45934.869173148145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45934.869173148145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45934.869173148145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45934.869173148145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45934.869173148145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45934.869173148145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45934.869173148145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45934.869173148145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45934.869173148145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45934.869173148145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45934.869173148145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45934.869173148145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45934.869173148145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45934.869173148145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45934.869173148145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45934.869173148145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45934.869173148145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45934.869173148145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45934.869173148145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45934.869173148145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45934.869173148145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45934.869173148145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45934.869173148145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45934.869173148145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45934.869173148145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45934.869173148145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45934.869173148145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45934.869173148145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45934.869173148145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45934.869173148145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45934.869173148145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45934.869173148145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45934.869173148145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45934.869173148145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45934.869173148145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45934.869173148145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45934.869173148145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45934.869173148145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45934.869173148145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45934.869173148145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45934.869173148145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45934.869173148145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45934.869173148145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45934.869173148145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45934.869173148145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45934.869173148145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45934.869173148145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45934.869173148145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45934.869173148145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45934.869173148145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45934.869173148145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45934.869173148145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45934.869173148145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45934.869173148145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45934.869173148145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45934.869173148145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45934.869173148145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45934.869173148145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45934.869173148145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45934.869173148145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45934.869173148145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45934.869173148145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45934.869173148145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45934.869173148145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45934.869173148145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45934.869173148145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45934.869173148145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45934.869173148145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45934.869173148145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45934.869173148145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45934.869173148145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45934.869173148145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45934.869173148145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45934.869173148145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45934.869173148145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45934.869173148145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45934.869173148145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45934.869173148145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45934.869173148145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45934.869173148145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45934.869173148145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45934.869173148145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45934.869173148145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45934.869173148145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45934.869173148145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45934.869173148145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45934.869173148145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45934.869173148145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45934.869173148145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45934.869173148145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45934.869173148145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45934.869173148145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45934.869173148145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45934.869173148145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45934.869173148145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45934.869173148145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45934.869173148145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45934.869173148145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45934.869173148145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45934.869173148145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45934.869173148145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45934.869173148145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45934.869173148145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45934.869173148145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45934.869173148145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45934.869173148145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45934.869173148145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45934.869173148145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45934.869173148145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45934.869173148145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45934.869173148145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45934.869173148145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45934.869173148145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45934.869173148145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45934.869173148145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45934.869173148145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45934.869173148145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45934.869173148145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45934.869173148145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45934.869173148145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45934.869173148145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45934.869173148145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45934.869173148145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45934.869173148145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45934.869173148145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45934.869173148145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45934.869173148145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45934.869173148145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45934.869173148145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45934.869173148145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45934.869173148145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45934.869173148145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45934.869173148145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45934.869173148145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45934.869173148145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45934.869173148145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45934.869173148145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45934.869173148145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45934.869173148145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45934.869173148145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45934.869173148145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45934.869173148145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45934.869173148145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45934.869173148145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45934.869173148145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45934.869173148145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45934.869173148145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45934.869173148145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45934.869173148145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45934.869173148145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45934.869173148145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45934.869173148145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45934.869173148145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45934.869173148145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45934.869173148145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45934.869173148145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45934.869173148145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45934.869173148145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45934.869173148145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45934.869173148145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45934.869173148145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45934.869173148145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45934.869173148145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45934.869173148145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45934.869173148145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45934.869173148145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45934.869173148145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45934.869173148145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45934.869173148145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45934.869173148145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45934.869173148145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45934.869173148145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45934.869173148145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45934.869173148145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45934.869173148145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45934.869173148145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45934.869173148145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45934.869173148145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45934.869173148145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45934.869173148145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45934.869173148145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45934.869173148145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45934.869173148145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45934.869173148145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45934.869173148145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45934.869173148145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45934.869173148145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45934.869173148145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45934.869173148145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45934.869173148145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45934.869173148145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45934.869173148145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45934.869173148145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45934.869173148145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45934.869173148145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45934.869173148145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45934.869173148145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45934.869173148145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45934.869173148145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45934.869173148145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45934.869173148145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45934.869173148145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45934.869173148145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45934.869173148145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45934.869173148145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45934.869173148145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45934.869173148145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45934.869173148145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45934.869173148145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45934.869173148145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45934.869173148145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45934.869173148145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45934.869173148145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45934.869173148145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45934.869173148145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45934.869173148145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45934.869173148145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45934.869173148145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45934.869173148145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45934.869173148145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45934.869173148145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45934.869173148145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45934.869173148145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45934.869173148145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45934.869173148145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45934.869173148145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45934.869173148145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45934.869173148145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45934.869173148145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45934.869173148145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45934.869173148145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45934.869173148145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45934.869173148145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45934.869173148145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45934.869173148145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45934.869173148145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45934.869173148145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45934.869173148145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45934.869173148145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45934.869173148145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45934.869173148145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45934.869173148145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45934.869173148145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45934.869173148145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45934.869173148145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45934.869173148145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45934.869173148145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45934.869173148145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45934.869173148145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45934.869173148145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45934.869173148145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45934.869173148145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45934.869173148145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45934.869173148145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45934.869173148145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45934.869173148145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45934.869173148145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45934.869173148145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45934.869173148145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45934.869173148145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45934.869173148145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45934.869173148145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45934.869173148145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45934.869173148145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45934.869173148145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45934.869173148145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45934.869173148145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45934.869173148145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45934.869173148145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45934.869173148145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45934.869173148145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45934.869173148145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45934.869173148145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45934.869173148145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45934.869173148145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45934.869173148145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45934.869173148145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45934.869173148145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45934.869173148145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45934.869173148145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45934.869173148145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45934.869173148145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45934.869173148145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45934.869173148145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45934.869173148145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45934.869173148145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45934.869173148145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45934.869173148145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45934.869173148145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45934.869173148145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45934.869173148145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45934.869173148145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45934.869173148145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45934.869173148145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45934.869173148145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45934.869173148145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45934.869173148145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45934.869173148145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45934.869173148145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45934.869173148145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45934.869173148145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45934.869173148145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45934.869173148145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45934.869173148145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45934.869173148145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45934.869173148145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45934.869173148145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45934.869173148145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45934.869173148145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45934.869173148145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45934.869173148145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45934.869173148145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45934.869173148145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45934.869173148145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45934.869173148145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45934.869173148145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45934.869173148145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45934.869173148145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45934.869173148145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45934.869173148145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45934.869173148145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45934.869173148145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45934.869173148145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45934.869173148145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45934.869173148145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45934.869173148145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45934.869173148145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45934.869173148145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45934.869173148145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45934.869173148145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45934.869173148145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45934.869173148145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45934.869173148145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45934.869173148145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45934.869173148145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45934.869173148145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45934.869173148145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45934.869173148145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45934.869173148145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45934.869173148145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45934.869173148145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45934.869173148145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45934.869173148145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45934.869173148145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45934.869173148145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45934.869173148145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45934.869173148145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45934.869173148145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45934.869173148145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45934.869173148145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45934.869173148145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45934.869173148145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45934.869173148145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45934.869173148145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45934.869173148145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45934.869173148145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45934.869173148145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45934.869173148145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45934.869173148145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45934.869173148145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45934.869173148145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45934.869173148145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45934.869173148145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45934.869173148145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45934.869173148145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45934.869173148145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45934.869173148145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45934.869173148145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45934.869173148145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45934.869173148145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45934.869173148145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45934.869173148145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45934.869173148145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45934.869173148145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45934.869173148145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45934.869173148145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45934.869173148145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45934.869173148145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45934.869173148145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45934.869173148145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45934.869173148145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45934.869173148145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45934.869173148145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45934.869173148145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45934.869173148145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45934.869173148145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45934.869173148145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45934.869173148145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45934.869173148145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45934.869173148145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45934.869173148145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45934.869173148145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45934.869173148145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45934.869173148145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45934.869173148145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45934.869173148145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45934.869173148145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45934.869173148145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45934.869173148145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45934.869173148145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45934.869173148145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45934.869173148145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45934.869173148145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45934.869173148145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45934.869173148145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45934.869173148145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45934.869173148145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45934.869173148145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45934.869173148145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45934.869173148145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45934.869173148145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45934.869173148145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45934.869173148145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45934.869173148145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45934.869173148145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45934.869173148145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45934.869173148145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45934.869173148145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45934.869173148145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45934.869173148145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45934.869173148145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45934.869173148145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45934.869173148145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45934.869173148145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45934.869173148145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45934.869173148145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45934.869173148145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45934.869173148145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45934.869173148145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45934.869173148145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45934.869173148145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45934.869173148145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45934.869173148145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45934.869173148145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45934.869173148145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45934.869173148145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45934.869173148145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45934.869173148145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45934.869173148145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45934.869173148145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45934.869173148145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45934.869173148145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45934.869173148145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45934.869173148145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45934.869173148145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45934.869173148145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45934.869173148145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45934.869173148145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45934.869173148145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45934.869173148145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45934.869173148145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45934.869173148145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45934.869173148145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45934.869173148145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45934.869173148145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45934.869173148145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45934.869173148145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45934.869173148145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45934.869173148145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45934.869173148145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45934.869173148145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45934.869173148145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45934.869173148145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45934.869173148145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45934.869173148145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45934.869173148145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45934.869173148145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45934.869173148145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45934.869173148145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45934.869173148145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45934.869173148145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45934.869173148145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45934.869173148145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45934.869173148145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45934.869173148145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45934.869173148145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45934.869173148145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45934.869173148145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45934.869173148145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45934.869173148145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45934.869173148145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45934.869173148145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45934.869173148145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45934.869173148145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45934.869173148145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45934.869173148145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45934.869173148145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45934.869173148145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45934.869173148145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45934.869173148145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45934.869173148145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45934.869173148145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45934.869173148145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45934.869173148145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45934.869173148145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45934.869173148145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45934.869173148145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45934.869173148145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45934.869173148145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45934.869173148145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45934.869173148145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45934.869173148145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45934.869173148145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45934.869173148145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45934.869173148145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45934.869173148145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45934.869173148145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45934.869173148145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45934.869173148145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45934.869173148145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45934.869173148145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45934.869173148145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45934.869173148145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45934.869173148145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45934.869173148145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45934.869173148145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45934.869173148145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45934.869173148145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45934.869173148145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45934.869173148145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45934.869173148145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45934.869173148145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45934.869173148145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45934.869173148145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45934.869173148145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45934.869173148145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45934.869173148145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45934.869173148145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45934.869173148145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45934.869173148145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45934.869173148145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45934.869173148145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45934.869173148145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45934.869173148145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45934.869173148145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45934.869173148145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45934.869173148145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45934.869173148145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45934.869173148145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45934.869173148145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45934.869173148145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45934.869173148145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45934.869173148145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45934.869173148145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45934.869173148145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45934.869173148145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45934.869173148145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45934.869173148145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45934.869173148145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45934.869173148145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45934.869173148145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45934.869173148145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45934.869173148145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45934.869173148145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45934.869173148145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45934.869173148145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45934.869173148145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45934.869173148145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45934.869173148145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45934.869173148145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45934.869173148145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45934.869173148145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45934.869173148145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45934.869173148145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45934.869173148145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45934.869173148145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45934.869173148145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45934.869173148145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45934.869173148145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45934.869173148145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45934.869173148145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45934.869173148145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45934.869173148145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45934.869173148145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45934.869173148145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45934.869173148145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45934.869173148145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45934.869173148145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45934.869173148145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45934.869173148145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45934.869173148145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45934.869173148145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45934.869173148145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45934.869173148145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45934.869173148145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45934.869173148145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45934.869173148145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45934.869173148145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45934.869173148145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45934.869173148145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45934.869173148145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45934.869173148145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45934.869173148145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45934.869173148145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45934.869173148145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45934.869173148145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45934.869173148145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45934.869173148145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45934.869173148145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45934.869173148145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45934.869173148145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45934.869173148145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45934.869173148145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45934.869173148145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45934.869173148145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45934.869173148145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45934.869173148145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45934.869173148145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45934.869173148145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45934.869173148145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45934.869173148145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45934.869173148145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45934.869173148145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45934.869173148145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45934.869173148145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45934.869173148145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45934.869173148145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45934.869173148145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45934.869173148145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45934.869173148145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45934.869173148145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45934.869173148145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45934.869173148145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45934.869173148145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45934.869173148145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45934.869173148145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45934.869173148145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45934.869173148145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45934.869173148145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45934.869173148145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45934.869173148145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45934.869173148145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45934.869173148145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45934.869173148145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45934.869173148145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45934.869173148145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45934.869173148145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45934.869173148145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45934.869173148145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45934.869173148145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45934.869173148145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45934.869173148145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45934.869173148145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45934.869173148145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45934.869173148145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45934.869173148145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45934.869173148145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45934.869173148145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45934.869173148145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45934.869173148145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45934.869173148145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45934.869173148145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45934.869173148145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45934.869173148145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45934.869173148145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45934.869173148145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45934.869173148145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45934.869173148145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45934.869173148145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45934.869173148145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45934.869173148145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45934.869173148145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45934.869173148145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45934.869173148145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45934.869173148145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45934.869173148145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45934.869173148145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45934.869173148145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45934.869173148145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45934.869173148145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45934.869173148145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45934.869173148145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45934.869173148145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45934.869173148145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45934.869173148145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45934.869173148145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45934.869173148145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45934.869173148145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45934.869173148145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45934.869173148145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45934.869173148145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45934.869173148145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45934.869173148145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45934.869173148145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45934.869173148145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45934.869173148145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45934.869173148145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45934.869173148145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45934.869173148145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45934.869173148145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45934.869173148145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45934.869173148145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45934.869173148145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45934.869173148145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45934.869173148145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45934.869173148145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45934.869173148145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45934.869173148145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45934.869173148145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45934.869173148145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45934.869173148145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45934.869173148145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45934.869173148145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45934.869173148145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45934.869173148145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45934.869173148145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45934.869173148145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45934.869173148145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45934.869173148145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45934.869173148145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45934.869173148145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45934.869173148145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45934.869173148145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45934.869173148145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45934.869173148145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45934.869173148145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45934.869173148145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45934.869173148145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45934.869173148145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45934.869173148145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45934.869173148145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45934.869173148145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45934.869173148145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45934.869173148145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45934.869173148145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45934.869173148145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45934.869173148145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45934.869173148145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45934.869173148145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45934.869173148145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45934.869173148145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45934.869173148145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45934.869173148145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45934.869173148145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45934.869173148145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45934.869173148145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45934.869173148145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45934.869173148145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45934.869173148145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45934.869173148145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45934.869173148145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45934.869173148145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45934.869173148145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45934.869173148145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45934.869173148145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45934.869173148145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45934.869173148145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45934.869173148145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45934.869173148145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45934.869173148145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45934.869173148145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45934.869173148145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45934.869173148145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45934.869173148145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45934.869173148145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45934.869173148145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45934.869173148145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45934.869173148145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45934.869173148145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45934.869173148145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45934.869173148145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45934.869173148145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45934.869173148145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45934.869173148145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45934.869173148145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45934.869173148145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45934.869173148145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45934.869173148145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45934.869173148145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45934.869173148145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45934.869173148145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45934.869173148145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45934.869173148145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45934.869173148145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45934.869173148145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45934.869173148145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45934.869173148145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45934.869173148145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45934.869173148145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45934.869173148145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45934.869173148145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45934.869173148145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45934.869173148145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45934.869173148145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45934.869173148145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45934.869173148145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45934.869173148145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45934.869173148145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45934.869173148145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45934.869173148145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45934.869173148145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45934.869173148145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45934.869173148145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45934.869173148145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45934.869173148145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45934.869173148145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45934.869173148145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45934.869173148145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45934.869173148145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45934.869173148145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45934.869173148145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45934.869173148145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45934.869173148145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45934.869173148145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45934.869173148145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45934.869173148145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45934.869173148145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45934.869173148145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45934.869173148145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45934.869173148145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45934.869173148145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45934.869173148145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45934.869173148145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45934.869173148145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45934.869173148145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45934.869173148145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45934.869173148145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45934.869173148145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45934.869173148145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45934.869173148145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45934.869173148145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45934.869173148145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45934.869173148145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45934.869173148145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45934.869173148145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45934.869173148145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45934.869173148145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45934.869173148145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45934.869173148145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45934.869173148145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45934.869173148145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45934.869173148145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45934.869173148145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45934.869173148145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45934.869173148145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45934.869173148145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45934.869173148145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45934.869173148145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45934.869173148145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45934.869173148145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45934.869173148145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45934.869173148145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45934.869173148145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45934.869173148145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45934.869173148145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45934.869173148145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45934.869173148145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45934.869173148145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45934.869173148145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45934.869173148145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45934.869173148145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45934.869173148145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45934.869173148145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45934.869173148145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45934.869173148145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45934.869173148145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45934.869173148145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45934.869173148145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45934.869173148145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45934.869173148145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45934.869173148145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45934.869173148145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45934.869173148145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45934.869173148145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45934.869173148145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45934.869173148145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45934.869173148145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45934.869173148145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45934.869173148145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45934.869173148145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45934.869173148145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45934.869173148145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45934.869173148145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45934.869173148145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45934.869173148145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45934.869173148145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45934.869173148145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45934.869173148145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45934.869173148145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45934.869173148145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45934.869173148145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45934.869173148145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45934.869173148145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45934.869173148145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45934.869173148145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45934.869173148145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45934.869173148145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45934.869173148145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45934.869173148145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45934.869173148145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45934.869173148145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45934.869173148145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45934.869173148145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45934.869173148145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45934.869173148145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45934.869173148145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45934.869173148145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45934.869173148145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45934.869173148145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45934.869173148145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45934.869173148145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45934.869173148145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45934.869173148145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45934.869173148145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45934.869173148145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45934.869173148145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45934.869173148145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45934.869173148145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45934.869173148145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45934.869173148145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45934.869173148145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45934.869173148145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45934.869173148145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45934.869173148145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45934.869173148145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45934.869173148145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45934.869173148145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45934.869173148145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45934.869173148145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45934.869173148145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45934.869173148145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45934.869173148145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45934.869173148145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45934.869173148145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45934.869173148145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45934.869173148145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45934.869173148145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45934.869173148145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45934.869173148145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45934.869173148145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45934.869173148145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45934.869173148145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45934.869173148145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45934.869173148145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45934.869173148145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45934.869173148145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45934.869173148145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45934.869173148145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45934.869173148145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45934.869173148145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45934.869173148145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45934.869173148145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45934.869173148145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45934.869173148145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45934.869173148145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45934.869173148145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45934.869173148145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45934.869173148145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45934.869173148145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45934.869173148145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45934.869173148145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45934.869173148145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45934.869173148145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45934.869173148145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45934.869173148145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45934.869173148145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45934.869173148145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45934.869173148145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45934.869173148145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45934.869173148145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45934.869173148145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45934.869173148145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45934.869173148145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45934.869173148145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45934.869173148145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45934.869173148145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45934.869173148145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45934.869173148145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45934.869173148145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45934.869173148145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45934.869173148145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45934.869173148145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45934.869173148145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45934.869173148145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45934.869173148145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45934.869173148145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45934.869173148145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45934.869173148145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45934.869173148145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45934.869173148145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45934.869173148145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45934.869173148145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45934.869173148145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45934.869173148145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45934.869173148145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45934.869173148145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45934.869173148145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45934.869173148145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45934.869173148145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45934.869173148145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45934.869173148145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45934.869173148145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45934.869173148145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45934.869173148145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45934.869173148145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45934.869173148145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45934.869173148145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45934.869173148145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45934.869173148145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45934.869173148145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45934.869173148145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45934.869173148145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45934.869173148145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45934.869173148145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45934.869173148145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45934.869173148145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45934.869173148145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45934.869173148145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45934.869173148145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45934.869173148145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45934.869173148145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45934.869173148145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45934.869173148145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45934.869173148145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45934.869173148145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45934.869173148145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45934.869173148145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45934.869173148145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45934.869173148145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45934.869173148145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45934.869173148145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45934.869173148145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45934.869173148145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45934.869173148145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45934.869173148145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45934.869173148145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45934.869173148145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45934.869173148145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45934.869173148145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45934.869173148145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45934.869173148145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45934.869173148145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45934.869173148145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45934.869173148145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45934.869173148145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45934.869173148145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45934.869173148145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45934.869173148145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45934.869173148145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45934.869173148145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45934.869173148145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45934.869173148145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45934.869173148145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45934.869173148145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45934.869173148145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45934.869173148145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45934.869173148145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45934.869173148145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45934.869173148145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45934.869173148145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45934.869173148145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45934.869173148145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45934.869173148145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45934.869173148145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45934.869173148145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45934.869173148145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45934.869173148145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45934.869173148145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45934.869173148145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45934.869173148145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45934.869173148145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45934.869173148145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45934.869173148145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45934.869173148145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45934.869173148145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45934.869173148145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45934.869173148145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45934.869173148145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45934.869173148145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45934.869173148145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45934.869173148145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45934.869173148145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45934.869173148145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45934.869173148145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45934.869173148145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45934.869173148145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45934.869173148145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45934.869173148145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45934.869173148145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45934.869173148145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45934.869173148145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45934.869173148145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45934.869173148145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45934.869173148145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45934.869173148145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45934.869173148145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45934.869173148145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45934.869173148145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45934.869173148145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45934.869173148145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45934.869173148145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45934.869173148145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45934.869173148145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45934.869173148145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45934.869173148145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45934.869173148145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45934.869173148145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45934.869173148145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45934.869173148145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45934.869173148145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45934.869173148145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45934.869173148145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45934.869173148145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45934.869173148145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45934.869173148145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45934.869173148145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45934.869173148145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45934.869173148145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45934.869173148145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45934.869173148145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45934.869173148145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45934.869173148145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45934.869173148145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45934.869173148145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45934.869173148145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45934.869173148145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45934.869173148145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231.38845555554872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3.9788953703682637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0.16674259259161772</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2.3339814812061377E-2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24187</v>
      </c>
      <c r="E6" s="112" t="s">
        <v>39047</v>
      </c>
      <c r="F6" s="113">
        <v>45934.842997685184</v>
      </c>
      <c r="G6" s="114">
        <f ca="1">IFERROR(NOW()-F6,"")</f>
        <v>2.6175462960964069E-2</v>
      </c>
      <c r="H6" s="113">
        <v>45934.832233796296</v>
      </c>
      <c r="I6" s="110" t="str">
        <f>IFERROR(VLOOKUP(D6,DB!A:F,6,0),"")</f>
        <v>SCECO</v>
      </c>
      <c r="J6" s="110" t="str">
        <f>IFERROR(VLOOKUP(D6,DB!A:G,7,0),"")</f>
        <v>In progress+Dead</v>
      </c>
      <c r="K6" s="115" t="s">
        <v>39066</v>
      </c>
      <c r="L6" s="107" t="str">
        <f>IFERROR(VLOOKUP(D6,DB!A:I,9,0),"")</f>
        <v>Latis</v>
      </c>
    </row>
    <row r="7" spans="1:16" ht="15" customHeight="1">
      <c r="A7" s="110"/>
      <c r="B7" s="110" t="str">
        <f>IFERROR(VLOOKUP(D7,DB!A:K,11,0),"")</f>
        <v/>
      </c>
      <c r="C7" s="111"/>
      <c r="D7" s="107"/>
      <c r="E7" s="112"/>
      <c r="F7" s="113"/>
      <c r="G7" s="114">
        <f ca="1">IFERROR(NOW()-F7,"")</f>
        <v>45934.869173148145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45934.869173148145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45934.869173148145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45934.869173148145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45934.869173148145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45934.869173148145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45934.869173148145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45934.869173148145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45934.869173148145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45934.869173148145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45934.869173148145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45934.869173148145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45934.869173148145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45934.869173148145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45934.869173148145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45934.869173148145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45934.869173148145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45934.869173148145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45934.869173148145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45934.869173148145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45934.869173148145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45934.869173148145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45934.869173148145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45934.869173148145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45934.869173148145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45934.869173148145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43.037112962956598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8.6802958333282731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36257</v>
      </c>
      <c r="E4" s="37" t="s">
        <v>38964</v>
      </c>
      <c r="F4" s="38">
        <v>45934.791273148148</v>
      </c>
      <c r="G4" s="39">
        <f ca="1">IFERROR(NOW()-F4,"-")</f>
        <v>7.7899999996589031E-2</v>
      </c>
      <c r="H4" s="38">
        <v>45934.78502314815</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35936</v>
      </c>
      <c r="E5" s="37" t="s">
        <v>38964</v>
      </c>
      <c r="F5" s="38">
        <v>45934.852303240739</v>
      </c>
      <c r="G5" s="39">
        <f ca="1">IFERROR(NOW()-F5,"-")</f>
        <v>1.6869907405634876E-2</v>
      </c>
      <c r="H5" s="38">
        <v>45934.846458333333</v>
      </c>
      <c r="I5" s="37" t="str">
        <f>IFERROR(VLOOKUP(D5,DB!A:F,6,0),"")</f>
        <v>Generator-SG</v>
      </c>
      <c r="J5" s="37" t="str">
        <f>IFERROR(VLOOKUP(D5,DB!A:G,7,0),"")</f>
        <v>Vandalized</v>
      </c>
      <c r="K5" s="37" t="s">
        <v>39074</v>
      </c>
      <c r="L5" s="37" t="str">
        <f>IFERROR(VLOOKUP(D5,DB!A:I,9,0),"")</f>
        <v>Latis</v>
      </c>
      <c r="M5" s="136"/>
    </row>
    <row r="6" spans="1:13" ht="15.75">
      <c r="A6" s="37"/>
      <c r="B6" s="37" t="str">
        <f>IFERROR(VLOOKUP(D6,DB!A:K,11,0),"")</f>
        <v/>
      </c>
      <c r="C6" s="37"/>
      <c r="D6" s="141"/>
      <c r="E6" s="37"/>
      <c r="F6" s="38"/>
      <c r="G6" s="39">
        <f ca="1">IFERROR(NOW()-F6,"-")</f>
        <v>45934.869173148145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45934.869173148145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45934.869173148145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45934.869173148145</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45934.869173148145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45934.869173148145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45934.869173148145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45934.869173148145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45934.869173148145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45934.869173148145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45934.869173148145</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45934.869173148145</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45934.869173148145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45934.869173148145</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45934.869173148145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45934.869173148145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45934.869173148145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45934.869173148145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45934.869173148145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45934.869173148145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45934.869173148145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45934.869173148145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45934.869173148145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45934.869173148145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45934.869173148145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45934.869173148145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45934.869173148145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45934.869173148145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45934.869173148145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45934.869173148145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45934.869173148145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45934.869173148145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45934.869173148145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45934.869173148145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45934.869173148145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45934.869173148145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45934.869173148145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45934.869173148145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45934.869173148145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45934.869173148145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45934.869173148145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45934.869173148145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45934.869173148145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45934.869173148145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45934.869173148145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45934.869173148145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45934.869173148145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45934.869173148145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45934.869173148145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45934.869173148145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45934.869173148145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45934.869173148145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45934.869173148145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45934.869173148145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45934.869173148145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45934.869173148145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45934.869173148145</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45934.869173148145</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45934.869173148145</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45934.869173148145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45934.869173148145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45934.869173148145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45934.869173148145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45934.869173148145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45934.869173148145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45934.869173148145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45934.869173148145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45934.869173148145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45934.869173148145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45934.869173148145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45934.869173148145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45934.869173148145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45934.869173148145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45934.869173148145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45934.869173148145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45934.869173148145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45934.869173148145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45934.869173148145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45934.869173148145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45934.869173148145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45934.869173148145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45934.869173148145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45934.869173148145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45934.869173148145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45934.869173148145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45934.869173148145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45934.869173148145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45934.869173148145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45934.869173148145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45934.869173148145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45934.869173148145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45934.869173148145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45934.869173148145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45934.869173148145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45934.869173148145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45934.869173148145</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45934.869173148145</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45934.869173148145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45934.869173148145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45934.869173148145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45934.869173148145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45934.869173148145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45934.869173148145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45934.869173148145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45934.869173148145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45934.869173148145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45934.869173148145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45934.869173148145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45934.869173148145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45934.869173148145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45934.869173148145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45934.869173148145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45934.869173148145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45934.869173148145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45934.869173148145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45934.869173148145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45934.869173148145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45934.869173148145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45934.869173148145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45934.869173148145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45934.869173148145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45934.869173148145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45934.869173148145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45934.869173148145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45934.869173148145</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45934.869173148145</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45934.869173148145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45934.869173148145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45934.869173148145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45934.869173148145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45934.869173148145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45934.869173148145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45934.869173148145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45934.869173148145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45934.869173148145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45934.869173148145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45934.869173148145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45934.869173148145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45934.869173148145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45934.869173148145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45934.869173148145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45934.869173148145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45934.869173148145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45934.869173148145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45934.869173148145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45934.869173148145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45934.869173148145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45934.869173148145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45934.869173148145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45934.869173148145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45934.869173148145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45934.869173148145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45934.869173148145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45934.869173148145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45934.869173148145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45934.869173148145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45934.869173148145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45934.869173148145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45934.869173148145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45934.869173148145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45934.869173148145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45934.869173148145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45934.869173148145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45934.869173148145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45934.869173148145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45934.869173148145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45934.869173148145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45934.869173148145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45934.869173148145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45934.869173148145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45934.869173148145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45934.869173148145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45934.869173148145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45934.869173148145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45934.869173148145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45934.869173148145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45934.869173148145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45934.869173148145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45934.869173148145</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45934.869173148145</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4" ht="15"/>
    <row r="1385"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0.98820092592359288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8.0963259259224287</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2.0505273148082779</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1.1638490740733687</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45934.869173148145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45934.869173148145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45934.869173148145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45934.869173148145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45934.869173148145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45934.869173148145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45934.869173148145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45934.869173148145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45934.869173148145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45934.869173148145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45934.869173148145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45934.869173148145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45934.869173148145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45934.869173148145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45934.869173148145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45934.869173148145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45934.869173148145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45934.869173148145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45934.869173148145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45934.869173148145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45934.869173148145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45934.869173148145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45934.869173148145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45934.869173148145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45934.869173148145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45934.869173148145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45934.869173148145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45934.869173148145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45934.869173148145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45934.869173148145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45934.869173148145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45934.869173148145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45934.869173148145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45934.869173148145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45934.869173148145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45934.869173148145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45934.869173148145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45934.869173148145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45934.869173148145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45934.869173148145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45934.869173148145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45934.869173148145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45934.869173148145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45934.869173148145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45934.869173148145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45934.869173148145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45934.869173148145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45934.869173148145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45934.869173148145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45934.869173148145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45934.869173148145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45934.869173148145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45934.869173148145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45934.869173148145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45934.869173148145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45934.869173148145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45934.869173148145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45934.869173148145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45934.869173148145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45934.869173148145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45934.869173148145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45934.869173148145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45934.869173148145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45934.869173148145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45934.869173148145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45934.869173148145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45934.869173148145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45934.869173148145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45934.869173148145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45934.869173148145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45934.869173148145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45934.869173148145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45934.869173148145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45934.869173148145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45934.869173148145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45934.869173148145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45934.869173148145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45934.869173148145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45934.869173148145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45934.869173148145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45934.869173148145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45934.869173148145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45934.869173148145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45934.869173148145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45934.869173148145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45934.869173148145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45934.869173148145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45934.869173148145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45934.869173148145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45934.869173148145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45934.869173148145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45934.869173148145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45934.869173148145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45934.869173148145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45934.869173148145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45934.869173148145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45934.869173148145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45934.869173148145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45934.869173148145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45934.869173148145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45934.869173148145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45934.869173148145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45934.869173148145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45934.869173148145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45934.869173148145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45934.869173148145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45934.869173148145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45934.869173148145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45934.869173148145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45934.869173148145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45934.869173148145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45934.869173148145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45934.869173148145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45934.869173148145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45934.869173148145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45934.869173148145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45934.869173148145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45934.869173148145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45934.869173148145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45934.869173148145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45934.869173148145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45934.869173148145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45934.869173148145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45934.869173148145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45934.869173148145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45934.869173148145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45934.869173148145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45934.869173148145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45934.869173148145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45934.869173148145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45934.869173148145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45934.869173148145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45934.869173148145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45934.869173148145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45934.869173148145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45934.869173148145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45934.869173148145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45934.869173148145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45934.869173148145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45934.869173148145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45934.869173148145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45934.869173148145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45934.869173148145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45934.869173148145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45934.869173148145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45934.869173148145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45934.869173148145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45934.869173148145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45934.869173148145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45934.869173148145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45934.869173148145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45934.869173148145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45934.869173148145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45934.869173148145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45934.869173148145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45934.869173148145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45934.869173148145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45934.869173148145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45934.869173148145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45934.869173148145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45934.869173148145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45934.869173148145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45934.869173148145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45934.869173148145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45934.869173148145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45934.869173148145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45934.869173148145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45934.869173148145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45934.869173148145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45934.869173148145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45934.869173148145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45934.869173148145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45934.869173148145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45934.869173148145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45934.869173148145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45934.869173148145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45934.869173148145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45934.869173148145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45934.869173148145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45934.869173148145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45934.869173148145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45934.869173148145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45934.869173148145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45934.869173148145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45934.869173148145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45934.869173148145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45934.869173148145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45934.869173148145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45934.869173148145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45934.869173148145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45934.869173148145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45934.869173148145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45934.869173148145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45934.869173148145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45934.869173148145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45934.869173148145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45934.869173148145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45934.869173148145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45934.869173148145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45934.869173148145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45934.869173148145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45934.869173148145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45934.869173148145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45934.869173148145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45934.869173148145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45934.869173148145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45934.869173148145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45934.869173148145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45934.869173148145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45934.869173148145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45934.869173148145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45934.869173148145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45934.869173148145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45934.869173148145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45934.869173148145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45934.869173148145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45934.869173148145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45934.869173148145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45934.869173148145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45934.869173148145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45934.869173148145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45934.869173148145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45934.869173148145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45934.869173148145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45934.869173148145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45934.869173148145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45934.869173148145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45934.869173148145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45934.869173148145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45934.869173148145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45934.869173148145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45934.869173148145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45934.869173148145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45934.869173148145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45934.869173148145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45934.869173148145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45934.869173148145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45934.869173148145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45934.869173148145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45934.869173148145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45934.869173148145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45934.869173148145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45934.869173148145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45934.869173148145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45934.869173148145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45934.869173148145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45934.869173148145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45934.869173148145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45934.869173148145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45934.869173148145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45934.869173148145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45934.869173148145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45934.869173148145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45934.869173148145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45934.869173148145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45934.869173148145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45934.869173148145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45934.869173148145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45934.869173148145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45934.869173148145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45934.869173148145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45934.869173148145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45934.869173148145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45934.869173148145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45934.869173148145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45934.869173148145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45934.869173148145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45934.869173148145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45934.869173148145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45934.869173148145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45934.869173148145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45934.869173148145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45934.869173148145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45934.869173148145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45934.869173148145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45934.869173148145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45934.869173148145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45934.869173148145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45934.869173148145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45934.869173148145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45934.869173148145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45934.869173148145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45934.869173148145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45934.869173148145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45934.869173148145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45934.869173148145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45934.869173148145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45934.869173148145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45934.869173148145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45934.869173148145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45934.869173148145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45934.869173148145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45934.869173148145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45934.869173148145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45934.869173148145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45934.869173148145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45934.869173148145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45934.869173148145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45934.869173148145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