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25" documentId="13_ncr:1_{F6CB121F-512D-4AA6-A0C1-0FB36C537598}" xr6:coauthVersionLast="47" xr6:coauthVersionMax="47" xr10:uidLastSave="{29F9419A-3524-483E-ACFE-B6848C334C5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9" i="4"/>
  <c r="G10" i="4"/>
  <c r="G11" i="4"/>
  <c r="B4" i="4"/>
  <c r="G4" i="4"/>
  <c r="I4" i="4"/>
  <c r="J4" i="4"/>
  <c r="L4" i="4"/>
  <c r="B5" i="4"/>
  <c r="G5" i="4"/>
  <c r="I5" i="4"/>
  <c r="J5" i="4"/>
  <c r="L5" i="4"/>
  <c r="B6" i="4"/>
  <c r="G6" i="4"/>
  <c r="I6" i="4"/>
  <c r="J6" i="4"/>
  <c r="L6" i="4"/>
  <c r="B7" i="4"/>
  <c r="G7" i="4"/>
  <c r="I7" i="4"/>
  <c r="J7" i="4"/>
  <c r="L7" i="4"/>
  <c r="B8" i="4"/>
  <c r="G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7" i="3"/>
  <c r="G8" i="3"/>
  <c r="G9" i="3"/>
  <c r="G10" i="3"/>
  <c r="I3" i="4"/>
  <c r="J3" i="4"/>
  <c r="I3" i="6"/>
  <c r="I4" i="6"/>
  <c r="L7" i="3"/>
  <c r="J7" i="3"/>
  <c r="I7" i="3"/>
  <c r="B7" i="3"/>
  <c r="L3" i="6"/>
  <c r="L4" i="6"/>
  <c r="L2" i="6"/>
  <c r="J4" i="6"/>
  <c r="J3" i="6"/>
  <c r="J2" i="6"/>
  <c r="I2" i="6"/>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73" i="5"/>
  <c r="J73" i="5"/>
  <c r="I73" i="5"/>
  <c r="G73" i="5"/>
  <c r="B73"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G4" i="5"/>
  <c r="G5" i="5"/>
  <c r="G6" i="5"/>
  <c r="G7" i="5"/>
  <c r="G8" i="5"/>
  <c r="G9" i="5"/>
  <c r="G10" i="5"/>
  <c r="G11" i="5"/>
  <c r="G12" i="5"/>
  <c r="G13" i="5"/>
  <c r="G14" i="5"/>
  <c r="G15" i="5"/>
  <c r="G16" i="5"/>
  <c r="G17" i="5"/>
  <c r="G18" i="5"/>
  <c r="G19" i="5"/>
  <c r="G20" i="5"/>
  <c r="G21" i="5"/>
  <c r="G22" i="5"/>
  <c r="G23" i="5"/>
  <c r="G24" i="5"/>
  <c r="G25" i="5"/>
  <c r="B4" i="5"/>
  <c r="B5" i="5"/>
  <c r="B6" i="5"/>
  <c r="B7" i="5"/>
  <c r="B8" i="5"/>
  <c r="B9" i="5"/>
  <c r="B10" i="5"/>
  <c r="B11" i="5"/>
  <c r="B12" i="5"/>
  <c r="B13" i="5"/>
  <c r="B14" i="5"/>
  <c r="B15" i="5"/>
  <c r="B16" i="5"/>
  <c r="B17" i="5"/>
  <c r="B18" i="5"/>
  <c r="B19" i="5"/>
  <c r="B20" i="5"/>
  <c r="B21" i="5"/>
  <c r="B22" i="5"/>
  <c r="B23" i="5"/>
  <c r="B24" i="5"/>
  <c r="B2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<sst xmlns="http://schemas.openxmlformats.org/spreadsheetml/2006/main" count="178599" uniqueCount="39084">
  <si>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</si>
  <si>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</si>
  <si>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</si>
  <si>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</si>
  <si>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</si>
  <si>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</si>
  <si>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</si>
  <si>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</si>
  <si>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</si>
  <si>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</si>
  <si>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</si>
  <si>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</si>
  <si>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</si>
  <si>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</si>
  <si>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</si>
  <si>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</si>
  <si>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</si>
  <si>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</si>
  <si>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</si>
  <si>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</si>
  <si>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</si>
  <si>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</si>
  <si>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</si>
  <si>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</si>
  <si>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</si>
  <si>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</si>
  <si>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</si>
  <si>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</si>
  <si>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</si>
  <si>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</si>
  <si>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</si>
  <si>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</si>
  <si>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</si>
  <si>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</si>
  <si>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</si>
  <si>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</si>
  <si>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</si>
  <si>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</si>
  <si>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</si>
  <si>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</si>
  <si>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</si>
  <si>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</si>
  <si>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</si>
  <si>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</si>
  <si>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</si>
  <si>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</si>
  <si>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</si>
  <si>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</si>
  <si>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</si>
  <si>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</si>
  <si>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</si>
  <si>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</si>
  <si>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</si>
  <si>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</si>
  <si>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</si>
  <si>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</si>
  <si>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</si>
  <si>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</si>
  <si>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</si>
  <si>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</si>
  <si>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</si>
  <si>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</si>
  <si>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</si>
  <si>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</si>
  <si>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</si>
  <si>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</si>
  <si>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</si>
  <si>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</si>
  <si>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</si>
  <si>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</si>
  <si>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</si>
  <si>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</si>
  <si>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</si>
  <si>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</si>
  <si>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</si>
  <si>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</si>
  <si>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</si>
  <si>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</si>
  <si>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</si>
  <si>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</si>
  <si>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</si>
  <si>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</si>
  <si>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</si>
  <si>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</si>
  <si>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</si>
  <si>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</si>
  <si>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</si>
  <si>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</si>
  <si>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</si>
  <si>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</si>
  <si>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</si>
  <si>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</si>
  <si>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</si>
  <si>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</si>
  <si>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</si>
  <si>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</si>
  <si>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</si>
  <si>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</si>
  <si>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</si>
  <si>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</si>
  <si>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</si>
  <si>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</si>
  <si>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</si>
  <si>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</si>
  <si>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</si>
  <si>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</si>
  <si>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</si>
  <si>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</si>
  <si>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</si>
  <si>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</si>
  <si>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</si>
  <si>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</si>
  <si>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</si>
  <si>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</si>
  <si>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</si>
  <si>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</si>
  <si>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</si>
  <si>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</si>
  <si>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</si>
  <si>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</si>
  <si>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</si>
  <si>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</si>
  <si>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</si>
  <si>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</si>
  <si>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</si>
  <si>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</si>
  <si>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</si>
  <si>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</si>
  <si>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</si>
  <si>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</si>
  <si>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</si>
  <si>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</si>
  <si>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</si>
  <si>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</si>
  <si>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</si>
  <si>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</si>
  <si>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</si>
  <si>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</si>
  <si>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</si>
  <si>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</si>
  <si>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</si>
  <si>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</si>
  <si>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</si>
  <si>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</si>
  <si>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</si>
  <si>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</si>
  <si>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</si>
  <si>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</si>
  <si>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</si>
  <si>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</si>
  <si>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</si>
  <si>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</si>
  <si>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</si>
  <si>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</si>
  <si>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</si>
  <si>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</si>
  <si>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</si>
  <si>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</si>
  <si>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</si>
  <si>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</si>
  <si>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</si>
  <si>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</si>
  <si>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</si>
  <si>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</si>
  <si>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</si>
  <si>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</si>
  <si>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</si>
  <si>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</si>
  <si>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</si>
  <si>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</si>
  <si>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</si>
  <si>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</si>
  <si>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</si>
  <si>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</si>
  <si>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</si>
  <si>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</si>
  <si>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</si>
  <si>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</si>
  <si>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</si>
  <si>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</si>
  <si>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</si>
  <si>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</si>
  <si>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</si>
  <si>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</si>
  <si>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</si>
  <si>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</si>
  <si>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</si>
  <si>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</si>
  <si>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</si>
  <si>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</si>
  <si>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</si>
  <si>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</si>
  <si>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</si>
  <si>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</si>
  <si>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</si>
  <si>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</si>
  <si>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</si>
  <si>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</si>
  <si>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</si>
  <si>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</si>
  <si>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</si>
  <si>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</si>
  <si>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</si>
  <si>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</si>
  <si>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</si>
  <si>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</si>
  <si>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</si>
  <si>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</si>
  <si>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</si>
  <si>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</si>
  <si>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</si>
  <si>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</si>
  <si>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</si>
  <si>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</si>
  <si>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</si>
  <si>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</si>
  <si>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</si>
  <si>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</si>
  <si>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</si>
  <si>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</si>
  <si>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</si>
  <si>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</si>
  <si>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</si>
  <si>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</si>
  <si>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</si>
  <si>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</si>
  <si>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</si>
  <si>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</si>
  <si>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</si>
  <si>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</si>
  <si>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</si>
  <si>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</si>
  <si>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</si>
  <si>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</si>
  <si>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</si>
  <si>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</si>
  <si>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</si>
  <si>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</si>
  <si>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</si>
  <si>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</si>
  <si>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</si>
  <si>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</si>
  <si>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</si>
  <si>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</si>
  <si>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</si>
  <si>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</si>
  <si>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</si>
  <si>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</si>
  <si>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</si>
  <si>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</si>
  <si>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</si>
  <si>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</si>
  <si>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</si>
  <si>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</si>
  <si>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</si>
  <si>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</si>
  <si>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</si>
  <si>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</si>
  <si>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</si>
  <si>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</si>
  <si>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</si>
  <si>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</si>
  <si>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</si>
  <si>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</si>
  <si>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</si>
  <si>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</si>
  <si>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</si>
  <si>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</si>
  <si>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</si>
  <si>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</si>
  <si>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</si>
  <si>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</si>
  <si>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</si>
  <si>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</si>
  <si>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</si>
  <si>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</si>
  <si>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</si>
  <si>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</si>
  <si>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</si>
  <si>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</si>
  <si>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</si>
  <si>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</si>
  <si>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</si>
  <si>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</si>
  <si>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</si>
  <si>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</si>
  <si>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</si>
  <si>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</si>
  <si>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</si>
  <si>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</si>
  <si>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</si>
  <si>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</si>
  <si>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</si>
  <si>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</si>
  <si>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</si>
  <si>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</si>
  <si>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</si>
  <si>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</si>
  <si>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</si>
  <si>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</si>
  <si>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</si>
  <si>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</si>
  <si>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</si>
  <si>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</si>
  <si>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</si>
  <si>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</si>
  <si>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</si>
  <si>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</si>
  <si>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</si>
  <si>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</si>
  <si>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</si>
  <si>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</si>
  <si>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</si>
  <si>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</si>
  <si>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</si>
  <si>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</si>
  <si>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</si>
  <si>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</si>
  <si>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</si>
  <si>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</si>
  <si>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</si>
  <si>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</si>
  <si>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</si>
  <si>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</si>
  <si>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</si>
  <si>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</si>
  <si>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</si>
  <si>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</si>
  <si>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</si>
  <si>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</si>
  <si>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</si>
  <si>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</si>
  <si>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</si>
  <si>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</si>
  <si>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</si>
  <si>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</si>
  <si>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</si>
  <si>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</si>
  <si>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</si>
  <si>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</si>
  <si>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</si>
  <si>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</si>
  <si>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</si>
  <si>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</si>
  <si>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</si>
  <si>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</si>
  <si>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</si>
  <si>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</si>
  <si>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</si>
  <si>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</si>
  <si>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</si>
  <si>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</si>
  <si>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</si>
  <si>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</si>
  <si>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</si>
  <si>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</si>
  <si>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</si>
  <si>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</si>
  <si>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</si>
  <si>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</si>
  <si>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</si>
  <si>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</si>
  <si>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</si>
  <si>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</si>
  <si>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</si>
  <si>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</si>
  <si>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</si>
  <si>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</si>
  <si>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</si>
  <si>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</si>
  <si>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</si>
  <si>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</si>
  <si>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</si>
  <si>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</si>
  <si>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</si>
  <si>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</si>
  <si>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</si>
  <si>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</si>
  <si>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</si>
  <si>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</si>
  <si>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</si>
  <si>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</si>
  <si>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</si>
  <si>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</si>
  <si>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</si>
  <si>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</si>
  <si>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</si>
  <si>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</si>
  <si>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</si>
  <si>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</si>
  <si>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</si>
  <si>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</si>
  <si>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</si>
  <si>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</si>
  <si>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</si>
  <si>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</si>
  <si>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</si>
  <si>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</si>
  <si>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</si>
  <si>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</si>
  <si>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</si>
  <si>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</si>
  <si>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</si>
  <si>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</si>
  <si>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</si>
  <si>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</si>
  <si>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</si>
  <si>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</si>
  <si>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</si>
  <si>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</si>
  <si>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</si>
  <si>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</si>
  <si>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</si>
  <si>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</si>
  <si>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</si>
  <si>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</si>
  <si>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</si>
  <si>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</si>
  <si>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</si>
  <si>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</si>
  <si>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</si>
  <si>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</si>
  <si>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</si>
  <si>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</si>
  <si>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</si>
  <si>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</si>
  <si>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</si>
  <si>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</si>
  <si>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</si>
  <si>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</si>
  <si>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</si>
  <si>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</si>
  <si>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</si>
  <si>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</si>
  <si>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</si>
  <si>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</si>
  <si>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</si>
  <si>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</si>
  <si>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</si>
  <si>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</si>
  <si>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</si>
  <si>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</si>
  <si>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</si>
  <si>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</si>
  <si>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</si>
  <si>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</si>
  <si>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</si>
  <si>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</si>
  <si>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</si>
  <si>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</si>
  <si>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</si>
  <si>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</si>
  <si>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</si>
  <si>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</si>
  <si>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</si>
  <si>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</si>
  <si>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</si>
  <si>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</si>
  <si>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</si>
  <si>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</si>
  <si>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</si>
  <si>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</si>
  <si>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</si>
  <si>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</si>
  <si>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</si>
  <si>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</si>
  <si>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</si>
  <si>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</si>
  <si>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</si>
  <si>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</si>
  <si>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</si>
  <si>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</si>
  <si>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</si>
  <si>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</si>
  <si>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</si>
  <si>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</si>
  <si>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</si>
  <si>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</si>
  <si>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</si>
  <si>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</si>
  <si>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</si>
  <si>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</si>
  <si>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</si>
  <si>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</si>
  <si>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</si>
  <si>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</si>
  <si>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</si>
  <si>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</si>
  <si>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</si>
  <si>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</si>
  <si>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</si>
  <si>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</si>
  <si>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</si>
  <si>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</si>
  <si>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</si>
  <si>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</si>
  <si>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</si>
  <si>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</si>
  <si>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</si>
  <si>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</si>
  <si>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</si>
  <si>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</si>
  <si>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</si>
  <si>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</si>
  <si>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</si>
  <si>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</si>
  <si>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</si>
  <si>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</si>
  <si>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</si>
  <si>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</si>
  <si>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</si>
  <si>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</si>
  <si>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</si>
  <si>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</si>
  <si>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</si>
  <si>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</si>
  <si>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</si>
  <si>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</si>
  <si>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</si>
  <si>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</si>
  <si>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</si>
  <si>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</si>
  <si>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</si>
  <si>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</si>
  <si>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</si>
  <si>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</si>
  <si>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</si>
  <si>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</si>
  <si>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</si>
  <si>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</si>
  <si>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</si>
  <si>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</si>
  <si>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</si>
  <si>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</si>
  <si>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</si>
  <si>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</si>
  <si>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</si>
  <si>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</si>
  <si>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</si>
  <si>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</si>
  <si>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</si>
  <si>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</si>
  <si>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</si>
  <si>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</si>
  <si>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</si>
  <si>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</si>
  <si>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</si>
  <si>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</si>
  <si>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</si>
  <si>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</si>
  <si>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</si>
  <si>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</si>
  <si>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</si>
  <si>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</si>
  <si>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</si>
  <si>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</si>
  <si>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</si>
  <si>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</si>
  <si>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</si>
  <si>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</si>
  <si>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</si>
  <si>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</si>
  <si>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</si>
  <si>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</si>
  <si>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</si>
  <si>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</si>
  <si>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</si>
  <si>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</si>
  <si>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</si>
  <si>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</si>
  <si>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</si>
  <si>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</si>
  <si>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</si>
  <si>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</si>
  <si>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</si>
  <si>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</si>
  <si>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</si>
  <si>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</si>
  <si>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</si>
  <si>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</si>
  <si>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</si>
  <si>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</si>
  <si>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</si>
  <si>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</si>
  <si>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</si>
  <si>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</si>
  <si>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</si>
  <si>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</si>
  <si>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</si>
  <si>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</si>
  <si>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</si>
  <si>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</si>
  <si>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</si>
  <si>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</si>
  <si>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</si>
  <si>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</si>
  <si>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</si>
  <si>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</si>
  <si>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</si>
  <si>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</si>
  <si>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</si>
  <si>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</si>
  <si>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</si>
  <si>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</si>
  <si>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</si>
  <si>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</si>
  <si>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</si>
  <si>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</si>
  <si>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</si>
  <si>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</si>
  <si>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</si>
  <si>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</si>
  <si>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</si>
  <si>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</si>
  <si>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</si>
  <si>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</si>
  <si>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</si>
  <si>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</si>
  <si>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</si>
  <si>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</si>
  <si>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</si>
  <si>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</si>
  <si>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</si>
  <si>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</si>
  <si>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</si>
  <si>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</si>
  <si>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</si>
  <si>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</si>
  <si>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</si>
  <si>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</si>
  <si>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</si>
  <si>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</si>
  <si>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</si>
  <si>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</si>
  <si>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</si>
  <si>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</si>
  <si>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</si>
  <si>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</si>
  <si>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</si>
  <si>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</si>
  <si>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</si>
  <si>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</si>
  <si>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</si>
  <si>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</si>
  <si>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</si>
  <si>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</si>
  <si>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</si>
  <si>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</si>
  <si>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</si>
  <si>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</si>
  <si>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</si>
  <si>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</si>
  <si>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</si>
  <si>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</si>
  <si>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</si>
  <si>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</si>
  <si>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</si>
  <si>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</si>
  <si>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</si>
  <si>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</si>
  <si>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</si>
  <si>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</si>
  <si>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</si>
  <si>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</si>
  <si>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</si>
  <si>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</si>
  <si>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</si>
  <si>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</si>
  <si>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</si>
  <si>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</si>
  <si>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</si>
  <si>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</si>
  <si>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</si>
  <si>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</si>
  <si>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</si>
  <si>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</si>
  <si>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</si>
  <si>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</si>
  <si>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</si>
  <si>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</si>
  <si>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</si>
  <si>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</si>
  <si>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</si>
  <si>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</si>
  <si>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</si>
  <si>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</si>
  <si>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</si>
  <si>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</si>
  <si>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</si>
  <si>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</si>
  <si>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</si>
  <si>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</si>
  <si>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</si>
  <si>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</si>
  <si>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</si>
  <si>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</si>
  <si>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</si>
  <si>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</si>
  <si>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</si>
  <si>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</si>
  <si>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</si>
  <si>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</si>
  <si>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</si>
  <si>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</si>
  <si>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</si>
  <si>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</si>
  <si>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</si>
  <si>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</si>
  <si>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</si>
  <si>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</si>
  <si>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</si>
  <si>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</si>
  <si>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</si>
  <si>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</si>
  <si>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</si>
  <si>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</si>
  <si>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</si>
  <si>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</si>
  <si>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</si>
  <si>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</si>
  <si>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</si>
  <si>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</si>
  <si>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</si>
  <si>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</si>
  <si>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</si>
  <si>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</si>
  <si>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</si>
  <si>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</si>
  <si>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</si>
  <si>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</si>
  <si>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</si>
  <si>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</si>
  <si>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</si>
  <si>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</si>
  <si>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</si>
  <si>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</si>
  <si>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</si>
  <si>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</si>
  <si>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</si>
  <si>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</si>
  <si>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</si>
  <si>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</si>
  <si>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</si>
  <si>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</si>
  <si>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</si>
  <si>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</si>
  <si>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</si>
  <si>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</si>
  <si>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</si>
  <si>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</si>
  <si>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</si>
  <si>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</si>
  <si>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</si>
  <si>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</si>
  <si>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</si>
  <si>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</si>
  <si>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</si>
  <si>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</si>
  <si>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</si>
  <si>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</si>
  <si>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</si>
  <si>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</si>
  <si>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</si>
  <si>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</si>
  <si>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</si>
  <si>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</si>
  <si>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</si>
  <si>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</si>
  <si>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</si>
  <si>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</si>
  <si>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</si>
  <si>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</si>
  <si>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</si>
  <si>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</si>
  <si>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</si>
  <si>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</si>
  <si>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</si>
  <si>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</si>
  <si>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</si>
  <si>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</si>
  <si>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</si>
  <si>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</si>
  <si>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</si>
  <si>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</si>
  <si>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</si>
  <si>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</si>
  <si>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</si>
  <si>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</si>
  <si>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</si>
  <si>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</si>
  <si>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</si>
  <si>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</si>
  <si>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</si>
  <si>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</si>
  <si>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</si>
  <si>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</si>
  <si>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</si>
  <si>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</si>
  <si>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</si>
  <si>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</si>
  <si>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</si>
  <si>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</si>
  <si>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</si>
  <si>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</si>
  <si>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</si>
  <si>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</si>
  <si>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</si>
  <si>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</si>
  <si>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</si>
  <si>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</si>
  <si>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</si>
  <si>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</si>
  <si>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</si>
  <si>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</si>
  <si>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</si>
  <si>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</si>
  <si>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</si>
  <si>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</si>
  <si>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</si>
  <si>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</si>
  <si>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</si>
  <si>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</si>
  <si>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</si>
  <si>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</si>
  <si>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</si>
  <si>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</si>
  <si>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</si>
  <si>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</si>
  <si>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</si>
  <si>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</si>
  <si>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</si>
  <si>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</si>
  <si>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</si>
  <si>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</si>
  <si>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</si>
  <si>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</si>
  <si>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</si>
  <si>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</si>
  <si>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</si>
  <si>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</si>
  <si>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</si>
  <si>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</si>
  <si>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</si>
  <si>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</si>
  <si>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</si>
  <si>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</si>
  <si>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</si>
  <si>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</si>
  <si>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</si>
  <si>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</si>
  <si>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</si>
  <si>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</si>
  <si>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</si>
  <si>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</si>
  <si>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</si>
  <si>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</si>
  <si>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</si>
  <si>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</si>
  <si>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</si>
  <si>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</si>
  <si>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</si>
  <si>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</si>
  <si>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</si>
  <si>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</si>
  <si>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</si>
  <si>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</si>
  <si>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</si>
  <si>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</si>
  <si>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</si>
  <si>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</si>
  <si>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</si>
  <si>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</si>
  <si>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</si>
  <si>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</si>
  <si>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</si>
  <si>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</si>
  <si>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</si>
  <si>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</si>
  <si>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</si>
  <si>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</si>
  <si>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</si>
  <si>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</si>
  <si>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</si>
  <si>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</si>
  <si>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</si>
  <si>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</si>
  <si>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</si>
  <si>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</si>
  <si>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</si>
  <si>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</si>
  <si>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</si>
  <si>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</si>
  <si>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</si>
  <si>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</si>
  <si>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</si>
  <si>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</si>
  <si>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</si>
  <si>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</si>
  <si>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</si>
  <si>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</si>
  <si>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</si>
  <si>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</si>
  <si>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</si>
  <si>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</si>
  <si>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</si>
  <si>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</si>
  <si>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</si>
  <si>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</si>
  <si>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</si>
  <si>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</si>
  <si>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</si>
  <si>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</si>
  <si>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</si>
  <si>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</si>
  <si>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</si>
  <si>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</si>
  <si>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</si>
  <si>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</si>
  <si>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</si>
  <si>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</si>
  <si>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</si>
  <si>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</si>
  <si>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</si>
  <si>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</si>
  <si>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</si>
  <si>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</si>
  <si>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</si>
  <si>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</si>
  <si>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</si>
  <si>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</si>
  <si>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</si>
  <si>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</si>
  <si>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</si>
  <si>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</si>
  <si>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</si>
  <si>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</si>
  <si>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</si>
  <si>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</si>
  <si>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</si>
  <si>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</si>
  <si>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</si>
  <si>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</si>
  <si>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</si>
  <si>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</si>
  <si>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</si>
  <si>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</si>
  <si>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</si>
  <si>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</si>
  <si>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</si>
  <si>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</si>
  <si>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</si>
  <si>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</si>
  <si>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</si>
  <si>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</si>
  <si>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</si>
  <si>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</si>
  <si>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</si>
  <si>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</si>
  <si>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</si>
  <si>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</si>
  <si>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</si>
  <si>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</si>
  <si>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</si>
  <si>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</si>
  <si>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</si>
  <si>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</si>
  <si>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</si>
  <si>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</si>
  <si>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</si>
  <si>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</si>
  <si>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</si>
  <si>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</si>
  <si>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</si>
  <si>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</si>
  <si>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</si>
  <si>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</si>
  <si>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</si>
  <si>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</si>
  <si>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</si>
  <si>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</si>
  <si>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</si>
  <si>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</si>
  <si>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</si>
  <si>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</si>
  <si>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</si>
  <si>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</si>
  <si>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</si>
  <si>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</si>
  <si>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</si>
  <si>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</si>
  <si>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</si>
  <si>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</si>
  <si>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</si>
  <si>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</si>
  <si>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</si>
  <si>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</si>
  <si>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</si>
  <si>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</si>
  <si>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</si>
  <si>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</si>
  <si>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</si>
  <si>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</si>
  <si>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</si>
  <si>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</si>
  <si>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</si>
  <si>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</si>
  <si>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</si>
  <si>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</si>
  <si>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</si>
  <si>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</si>
  <si>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</si>
  <si>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</si>
  <si>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</si>
  <si>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</si>
  <si>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</si>
  <si>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</si>
  <si>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</si>
  <si>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</si>
  <si>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</si>
  <si>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</si>
  <si>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</si>
  <si>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</si>
  <si>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</si>
  <si>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</si>
  <si>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</si>
  <si>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</si>
  <si>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</si>
  <si>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</si>
  <si>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</si>
  <si>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</si>
  <si>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</si>
  <si>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</si>
  <si>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</si>
  <si>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</si>
  <si>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</si>
  <si>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</si>
  <si>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</si>
  <si>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</si>
  <si>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</si>
  <si>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</si>
  <si>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</si>
  <si>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</si>
  <si>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</si>
  <si>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</si>
  <si>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</si>
  <si>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</si>
  <si>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</si>
  <si>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</si>
  <si>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</si>
  <si>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</si>
  <si>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</si>
  <si>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</si>
  <si>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</si>
  <si>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</si>
  <si>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</si>
  <si>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</si>
  <si>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</si>
  <si>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</si>
  <si>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</si>
  <si>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</si>
  <si>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</si>
  <si>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</si>
  <si>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</si>
  <si>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</si>
  <si>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</si>
  <si>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</si>
  <si>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</si>
  <si>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</si>
  <si>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</si>
  <si>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</si>
  <si>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</si>
  <si>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</si>
  <si>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</si>
  <si>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</si>
  <si>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</si>
  <si>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</si>
  <si>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</si>
  <si>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</si>
  <si>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</si>
  <si>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</si>
  <si>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</si>
  <si>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</si>
  <si>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</si>
  <si>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</si>
  <si>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</si>
  <si>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</si>
  <si>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</si>
  <si>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</si>
  <si>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</si>
  <si>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</si>
  <si>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</si>
  <si>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</si>
  <si>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</si>
  <si>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</si>
  <si>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</si>
  <si>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</si>
  <si>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</si>
  <si>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</si>
  <si>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</si>
  <si>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</si>
  <si>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</si>
  <si>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</si>
  <si>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</si>
  <si>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</si>
  <si>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</si>
  <si>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</si>
  <si>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</si>
  <si>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</si>
  <si>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</si>
  <si>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</si>
  <si>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</si>
  <si>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</si>
  <si>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</si>
  <si>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</si>
  <si>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</si>
  <si>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</si>
  <si>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</si>
  <si>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</si>
  <si>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</si>
  <si>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</si>
  <si>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</si>
  <si>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</si>
  <si>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</si>
  <si>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</si>
  <si>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</si>
  <si>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</si>
  <si>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</si>
  <si>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</si>
  <si>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</si>
  <si>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</si>
  <si>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</si>
  <si>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</si>
  <si>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</si>
  <si>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</si>
  <si>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</si>
  <si>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</si>
  <si>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</si>
  <si>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</si>
  <si>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</si>
  <si>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</si>
  <si>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</si>
  <si>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</si>
  <si>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</si>
  <si>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</si>
  <si>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</si>
  <si>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</si>
  <si>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</si>
  <si>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</si>
  <si>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</si>
  <si>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</si>
  <si>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</si>
  <si>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</si>
  <si>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</si>
  <si>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</si>
  <si>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</si>
  <si>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</si>
  <si>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</si>
  <si>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</si>
  <si>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</si>
  <si>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</si>
  <si>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</si>
  <si>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</si>
  <si>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</si>
  <si>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</si>
  <si>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</si>
  <si>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</si>
  <si>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</si>
  <si>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</si>
  <si>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</si>
  <si>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</si>
  <si>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</si>
  <si>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</si>
  <si>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</si>
  <si>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</si>
  <si>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</si>
  <si>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</si>
  <si>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</si>
  <si>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</si>
  <si>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</si>
  <si>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</si>
  <si>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</si>
  <si>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</si>
  <si>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</si>
  <si>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</si>
  <si>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</si>
  <si>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</si>
  <si>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</si>
  <si>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</si>
  <si>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</si>
  <si>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</si>
  <si>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</si>
  <si>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</si>
  <si>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</si>
  <si>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</si>
  <si>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</si>
  <si>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</si>
  <si>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</si>
  <si>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</si>
  <si>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</si>
  <si>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</si>
  <si>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</si>
  <si>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</si>
  <si>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</si>
  <si>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</si>
  <si>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</si>
  <si>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</si>
  <si>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</si>
  <si>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</si>
  <si>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</si>
  <si>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</si>
  <si>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</si>
  <si>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</si>
  <si>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</si>
  <si>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</si>
  <si>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</si>
  <si>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</si>
  <si>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</si>
  <si>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</si>
  <si>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</si>
  <si>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</si>
  <si>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</si>
  <si>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</si>
  <si>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</si>
  <si>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</si>
  <si>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</si>
  <si>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</si>
  <si>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</si>
  <si>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</si>
  <si>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</si>
  <si>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</si>
  <si>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</si>
  <si>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</si>
  <si>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</si>
  <si>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</si>
  <si>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</si>
  <si>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</si>
  <si>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</si>
  <si>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</si>
  <si>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</si>
  <si>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</si>
  <si>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</si>
  <si>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</si>
  <si>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</si>
  <si>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</si>
  <si>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</si>
  <si>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</si>
  <si>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</si>
  <si>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</si>
  <si>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</si>
  <si>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</si>
  <si>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</si>
  <si>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</si>
  <si>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</si>
  <si>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</si>
  <si>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</si>
  <si>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</si>
  <si>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</si>
  <si>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</si>
  <si>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</si>
  <si>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</si>
  <si>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</si>
  <si>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</si>
  <si>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</si>
  <si>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</si>
  <si>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</si>
  <si>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</si>
  <si>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</si>
  <si>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</si>
  <si>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</si>
  <si>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</si>
  <si>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</si>
  <si>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</si>
  <si>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</si>
  <si>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</si>
  <si>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</si>
  <si>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</si>
  <si>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</si>
  <si>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</si>
  <si>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</si>
  <si>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</si>
  <si>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</si>
  <si>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</si>
  <si>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</si>
  <si>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</si>
  <si>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</si>
  <si>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</si>
  <si>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</si>
  <si>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</si>
  <si>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</si>
  <si>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</si>
  <si>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</si>
  <si>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</si>
  <si>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</si>
  <si>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</si>
  <si>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</si>
  <si>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</si>
  <si>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</si>
  <si>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</si>
  <si>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</si>
  <si>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</si>
  <si>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</si>
  <si>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</si>
  <si>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</si>
  <si>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</si>
  <si>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</si>
  <si>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</si>
  <si>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</si>
  <si>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</si>
  <si>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</si>
  <si>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</si>
  <si>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</si>
  <si>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</si>
  <si>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</si>
  <si>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</si>
  <si>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</si>
  <si>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</si>
  <si>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</si>
  <si>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</si>
  <si>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</si>
  <si>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</si>
  <si>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</si>
  <si>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</si>
  <si>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</si>
  <si>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</si>
  <si>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</si>
  <si>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</si>
  <si>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</si>
  <si>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</si>
  <si>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</si>
  <si>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</si>
  <si>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</si>
  <si>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</si>
  <si>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</si>
  <si>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</si>
  <si>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</si>
  <si>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</si>
  <si>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</si>
  <si>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</si>
  <si>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</si>
  <si>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</si>
  <si>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</si>
  <si>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</si>
  <si>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</si>
  <si>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</si>
  <si>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</si>
  <si>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</si>
  <si>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</si>
  <si>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</si>
  <si>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</si>
  <si>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</si>
  <si>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</si>
  <si>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</si>
  <si>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</si>
  <si>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</si>
  <si>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</si>
  <si>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</si>
  <si>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</si>
  <si>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</si>
  <si>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</si>
  <si>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</si>
  <si>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</si>
  <si>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</si>
  <si>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</si>
  <si>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</si>
  <si>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</si>
  <si>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</si>
  <si>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</si>
  <si>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</si>
  <si>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</si>
  <si>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</si>
  <si>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</si>
  <si>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</si>
  <si>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</si>
  <si>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</si>
  <si>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</si>
  <si>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</si>
  <si>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</si>
  <si>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</si>
  <si>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</si>
  <si>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</si>
  <si>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</si>
  <si>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</si>
  <si>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</si>
  <si>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</si>
  <si>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</si>
  <si>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</si>
  <si>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</si>
  <si>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</si>
  <si>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</si>
  <si>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</si>
  <si>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</si>
  <si>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</si>
  <si>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</si>
  <si>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</si>
  <si>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</si>
  <si>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</si>
  <si>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</si>
  <si>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</si>
  <si>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</si>
  <si>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</si>
  <si>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</si>
  <si>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</si>
  <si>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</si>
  <si>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</si>
  <si>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</si>
  <si>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</si>
  <si>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</si>
  <si>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</si>
  <si>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</si>
  <si>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</si>
  <si>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</si>
  <si>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</si>
  <si>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</si>
  <si>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</si>
  <si>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</si>
  <si>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</si>
  <si>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</si>
  <si>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</si>
  <si>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</si>
  <si>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</si>
  <si>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</si>
  <si>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</si>
  <si>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</si>
  <si>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</si>
  <si>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</si>
  <si>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</si>
  <si>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</si>
  <si>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</si>
  <si>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</si>
  <si>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</si>
  <si>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</si>
  <si>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</si>
  <si>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</si>
  <si>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</si>
  <si>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</si>
  <si>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</si>
  <si>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</si>
  <si>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</si>
  <si>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</si>
  <si>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</si>
  <si>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</si>
  <si>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</si>
  <si>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</si>
  <si>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</si>
  <si>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</si>
  <si>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</si>
  <si>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</si>
  <si>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</si>
  <si>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</si>
  <si>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</si>
  <si>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</si>
  <si>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</si>
  <si>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</si>
  <si>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</si>
  <si>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</si>
  <si>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</si>
  <si>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</si>
  <si>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</si>
  <si>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</si>
  <si>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</si>
  <si>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</si>
  <si>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</si>
  <si>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</si>
  <si>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</si>
  <si>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</si>
  <si>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</si>
  <si>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</si>
  <si>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</si>
  <si>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</si>
  <si>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</si>
  <si>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</si>
  <si>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</si>
  <si>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</si>
  <si>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</si>
  <si>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</si>
  <si>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</si>
  <si>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</si>
  <si>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</si>
  <si>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</si>
  <si>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</si>
  <si>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</si>
  <si>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</si>
  <si>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</si>
  <si>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</si>
  <si>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</si>
  <si>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</si>
  <si>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</si>
  <si>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</si>
  <si>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</si>
  <si>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</si>
  <si>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</si>
  <si>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</si>
  <si>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</si>
  <si>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</si>
  <si>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</si>
  <si>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</si>
  <si>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</si>
  <si>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</si>
  <si>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</si>
  <si>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</si>
  <si>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</si>
  <si>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</si>
  <si>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</si>
  <si>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</si>
  <si>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</si>
  <si>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</si>
  <si>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</si>
  <si>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</si>
  <si>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</si>
  <si>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</si>
  <si>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</si>
  <si>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</si>
  <si>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</si>
  <si>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</si>
  <si>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</si>
  <si>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</si>
  <si>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</si>
  <si>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</si>
  <si>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</si>
  <si>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</si>
  <si>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</si>
  <si>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</si>
  <si>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</si>
  <si>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</si>
  <si>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</si>
  <si>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</si>
  <si>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</si>
  <si>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</si>
  <si>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</si>
  <si>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</si>
  <si>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</si>
  <si>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</si>
  <si>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</si>
  <si>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</si>
  <si>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</si>
  <si>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</si>
  <si>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</si>
  <si>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</si>
  <si>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</si>
  <si>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</si>
  <si>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</si>
  <si>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</si>
  <si>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</si>
  <si>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</si>
  <si>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</si>
  <si>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</si>
  <si>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</si>
  <si>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</si>
  <si>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</si>
  <si>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</si>
  <si>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</si>
  <si>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</si>
  <si>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</si>
  <si>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</si>
  <si>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</si>
  <si>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</si>
  <si>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</si>
  <si>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</si>
  <si>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</si>
  <si>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</si>
  <si>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</si>
  <si>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</si>
  <si>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</si>
  <si>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</si>
  <si>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</si>
  <si>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</si>
  <si>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</si>
  <si>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</si>
  <si>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</si>
  <si>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</si>
  <si>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</si>
  <si>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</si>
  <si>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</si>
  <si>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</si>
  <si>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</si>
  <si>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</si>
  <si>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</si>
  <si>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</si>
  <si>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</si>
  <si>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</si>
  <si>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</si>
  <si>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</si>
  <si>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</si>
  <si>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</si>
  <si>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</si>
  <si>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</si>
  <si>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</si>
  <si>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</si>
  <si>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</si>
  <si>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</si>
  <si>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</si>
  <si>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</si>
  <si>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</si>
  <si>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</si>
  <si>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</si>
  <si>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</si>
  <si>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</si>
  <si>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</si>
  <si>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</si>
  <si>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</si>
  <si>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</si>
  <si>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</si>
  <si>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</si>
  <si>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</si>
  <si>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</si>
  <si>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</si>
  <si>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</si>
  <si>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</si>
  <si>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</si>
  <si>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</si>
  <si>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</si>
  <si>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</si>
  <si>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</si>
  <si>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</si>
  <si>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</si>
  <si>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</si>
  <si>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</si>
  <si>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</si>
  <si>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</si>
  <si>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</si>
  <si>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</si>
  <si>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</si>
  <si>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</si>
  <si>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</si>
  <si>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</si>
  <si>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</si>
  <si>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</si>
  <si>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</si>
  <si>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</si>
  <si>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</si>
  <si>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</si>
  <si>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</si>
  <si>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</si>
  <si>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</si>
  <si>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</si>
  <si>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</si>
  <si>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</si>
  <si>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</si>
  <si>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</si>
  <si>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</si>
  <si>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</si>
  <si>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</si>
  <si>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</si>
  <si>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</si>
  <si>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</si>
  <si>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</si>
  <si>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</si>
  <si>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</si>
  <si>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</si>
  <si>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</si>
  <si>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</si>
  <si>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</si>
  <si>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</si>
  <si>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</si>
  <si>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</si>
  <si>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</si>
  <si>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</si>
  <si>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</si>
  <si>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</si>
  <si>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</si>
  <si>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</si>
  <si>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</si>
  <si>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</si>
  <si>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</si>
  <si>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</si>
  <si>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</si>
  <si>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</si>
  <si>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</si>
  <si>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</si>
  <si>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</si>
  <si>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</si>
  <si>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</si>
  <si>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</si>
  <si>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</si>
  <si>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</si>
  <si>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</si>
  <si>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</si>
  <si>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</si>
  <si>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</si>
  <si>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</si>
  <si>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</si>
  <si>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</si>
  <si>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</si>
  <si>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</si>
  <si>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</si>
  <si>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</si>
  <si>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</si>
  <si>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</si>
  <si>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</si>
  <si>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</si>
  <si>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</si>
  <si>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</si>
  <si>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</si>
  <si>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</si>
  <si>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</si>
  <si>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</si>
  <si>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</si>
  <si>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</si>
  <si>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</si>
  <si>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</si>
  <si>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</si>
  <si>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</si>
  <si>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</si>
  <si>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</si>
  <si>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</si>
  <si>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</si>
  <si>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</si>
  <si>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</si>
  <si>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</si>
  <si>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</si>
  <si>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</si>
  <si>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</si>
  <si>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</si>
  <si>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</si>
  <si>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</si>
  <si>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</si>
  <si>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</si>
  <si>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</si>
  <si>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</si>
  <si>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</si>
  <si>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</si>
  <si>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</si>
  <si>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</si>
  <si>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</si>
  <si>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</si>
  <si>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</si>
  <si>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</si>
  <si>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</si>
  <si>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</si>
  <si>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</si>
  <si>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</si>
  <si>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</si>
  <si>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</si>
  <si>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</si>
  <si>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</si>
  <si>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</si>
  <si>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</si>
  <si>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</si>
  <si>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</si>
  <si>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</si>
  <si>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</si>
  <si>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</si>
  <si>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</si>
  <si>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</si>
  <si>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</si>
  <si>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</si>
  <si>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</si>
  <si>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</si>
  <si>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</si>
  <si>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</si>
  <si>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</si>
  <si>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</si>
  <si>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</si>
  <si>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</si>
  <si>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</si>
  <si>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</si>
  <si>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</si>
  <si>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</si>
  <si>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</si>
  <si>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</si>
  <si>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</si>
  <si>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</si>
  <si>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</si>
  <si>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</si>
  <si>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</si>
  <si>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</si>
  <si>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</si>
  <si>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</si>
  <si>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</si>
  <si>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</si>
  <si>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</si>
  <si>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</si>
  <si>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</si>
  <si>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</si>
  <si>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</si>
  <si>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</si>
  <si>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</si>
  <si>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</si>
  <si>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</si>
  <si>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</si>
  <si>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</si>
  <si>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</si>
  <si>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</si>
  <si>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</si>
  <si>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</si>
  <si>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</si>
  <si>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</si>
  <si>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</si>
  <si>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</si>
  <si>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</si>
  <si>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</si>
  <si>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</si>
  <si>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</si>
  <si>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</si>
  <si>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</si>
  <si>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</si>
  <si>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</si>
  <si>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</si>
  <si>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</si>
  <si>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</si>
  <si>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</si>
  <si>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</si>
  <si>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</si>
  <si>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</si>
  <si>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</si>
  <si>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</si>
  <si>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</si>
  <si>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</si>
  <si>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</si>
  <si>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</si>
  <si>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</si>
  <si>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</si>
  <si>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</si>
  <si>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</si>
  <si>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</si>
  <si>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</si>
  <si>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</si>
  <si>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</si>
  <si>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</si>
  <si>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</si>
  <si>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</si>
  <si>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</si>
  <si>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</si>
  <si>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</si>
  <si>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</si>
  <si>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</si>
  <si>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</si>
  <si>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</si>
  <si>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</si>
  <si>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</si>
  <si>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</si>
  <si>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</si>
  <si>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</si>
  <si>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</si>
  <si>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</si>
  <si>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</si>
  <si>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</si>
  <si>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</si>
  <si>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</si>
  <si>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</si>
  <si>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</si>
  <si>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</si>
  <si>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</si>
  <si>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</si>
  <si>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</si>
  <si>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</si>
  <si>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</si>
  <si>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</si>
  <si>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</si>
  <si>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</si>
  <si>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</si>
  <si>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</si>
  <si>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</si>
  <si>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</si>
  <si>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</si>
  <si>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</si>
  <si>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</si>
  <si>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</si>
  <si>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</si>
  <si>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</si>
  <si>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</si>
  <si>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</si>
  <si>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</si>
  <si>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</si>
  <si>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</si>
  <si>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</si>
  <si>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</si>
  <si>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</si>
  <si>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</si>
  <si>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</si>
  <si>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</si>
  <si>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</si>
  <si>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</si>
  <si>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</si>
  <si>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</si>
  <si>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</si>
  <si>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</si>
  <si>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</si>
  <si>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</si>
  <si>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</si>
  <si>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</si>
  <si>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</si>
  <si>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</si>
  <si>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</si>
  <si>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</si>
  <si>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</si>
  <si>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</si>
  <si>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</si>
  <si>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</si>
  <si>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</si>
  <si>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</si>
  <si>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</si>
  <si>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</si>
  <si>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</si>
  <si>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</si>
  <si>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</si>
  <si>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</si>
  <si>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</si>
  <si>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</si>
  <si>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</si>
  <si>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</si>
  <si>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</si>
  <si>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</si>
  <si>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</si>
  <si>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</si>
  <si>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</si>
  <si>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</si>
  <si>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</si>
  <si>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</si>
  <si>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</si>
  <si>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</si>
  <si>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</si>
  <si>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</si>
  <si>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</si>
  <si>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</si>
  <si>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</si>
  <si>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</si>
  <si>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</si>
  <si>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</si>
  <si>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</si>
  <si>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</si>
  <si>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</si>
  <si>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</si>
  <si>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</si>
  <si>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</si>
  <si>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</si>
  <si>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</si>
  <si>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</si>
  <si>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</si>
  <si>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</si>
  <si>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</si>
  <si>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</si>
  <si>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</si>
  <si>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</si>
  <si>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</si>
  <si>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</si>
  <si>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</si>
  <si>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</si>
  <si>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</si>
  <si>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</si>
  <si>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</si>
  <si>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</si>
  <si>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</si>
  <si>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</si>
  <si>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</si>
  <si>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</si>
  <si>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</si>
  <si>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</si>
  <si>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</si>
  <si>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</si>
  <si>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</si>
  <si>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</si>
  <si>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</si>
  <si>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</si>
  <si>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</si>
  <si>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</si>
  <si>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</si>
  <si>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</si>
  <si>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</si>
  <si>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</si>
  <si>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</si>
  <si>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</si>
  <si>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</si>
  <si>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</si>
  <si>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</si>
  <si>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</si>
  <si>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</si>
  <si>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</si>
  <si>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</si>
  <si>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</si>
  <si>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</si>
  <si>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</si>
  <si>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</si>
  <si>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</si>
  <si>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</si>
  <si>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</si>
  <si>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</si>
  <si>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</si>
  <si>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</si>
  <si>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</si>
  <si>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</si>
  <si>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</si>
  <si>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</si>
  <si>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</si>
  <si>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</si>
  <si>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</si>
  <si>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</si>
  <si>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</si>
  <si>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</si>
  <si>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</si>
  <si>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</si>
  <si>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</si>
  <si>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</si>
  <si>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</si>
  <si>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</si>
  <si>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</si>
  <si>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</si>
  <si>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</si>
  <si>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</si>
  <si>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</si>
  <si>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</si>
  <si>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</si>
  <si>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</si>
  <si>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</si>
  <si>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</si>
  <si>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</si>
  <si>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</si>
  <si>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</si>
  <si>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</si>
  <si>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</si>
  <si>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</si>
  <si>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</si>
  <si>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</si>
  <si>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</si>
  <si>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</si>
  <si>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</si>
  <si>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</si>
  <si>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</si>
  <si>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</si>
  <si>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</si>
  <si>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</si>
  <si>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</si>
  <si>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</si>
  <si>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</si>
  <si>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</si>
  <si>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</si>
  <si>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</si>
  <si>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</si>
  <si>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</si>
  <si>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</si>
  <si>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</si>
  <si>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</si>
  <si>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</si>
  <si>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</si>
  <si>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</si>
  <si>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</si>
  <si>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</si>
  <si>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</si>
  <si>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</si>
  <si>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</si>
  <si>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</si>
  <si>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</si>
  <si>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</si>
  <si>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</si>
  <si>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</si>
  <si>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</si>
  <si>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</si>
  <si>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</si>
  <si>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</si>
  <si>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</si>
  <si>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</si>
  <si>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</si>
  <si>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</si>
  <si>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</si>
  <si>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</si>
  <si>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</si>
  <si>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</si>
  <si>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</si>
  <si>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</si>
  <si>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</si>
  <si>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</si>
  <si>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</si>
  <si>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</si>
  <si>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</si>
  <si>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</si>
  <si>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</si>
  <si>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</si>
  <si>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</si>
  <si>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</si>
  <si>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</si>
  <si>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</si>
  <si>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</si>
  <si>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</si>
  <si>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</si>
  <si>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</si>
  <si>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</si>
  <si>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</si>
  <si>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</si>
  <si>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</si>
  <si>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</si>
  <si>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</si>
  <si>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</si>
  <si>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</si>
  <si>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</si>
  <si>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</si>
  <si>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</si>
  <si>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</si>
  <si>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</si>
  <si>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</si>
  <si>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</si>
  <si>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</si>
  <si>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</si>
  <si>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</si>
  <si>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</si>
  <si>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</si>
  <si>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</si>
  <si>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</si>
  <si>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</si>
  <si>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</si>
  <si>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</si>
  <si>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</si>
  <si>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</si>
  <si>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</si>
  <si>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</si>
  <si>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</si>
  <si>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</si>
  <si>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</si>
  <si>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</si>
  <si>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</si>
  <si>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</si>
  <si>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</si>
  <si>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</si>
  <si>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</si>
  <si>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</si>
  <si>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</si>
  <si>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</si>
  <si>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</si>
  <si>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</si>
  <si>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</si>
  <si>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</si>
  <si>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</si>
  <si>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</si>
  <si>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</si>
  <si>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</si>
  <si>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</si>
  <si>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</si>
  <si>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</si>
  <si>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</si>
  <si>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</si>
  <si>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</si>
  <si>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</si>
  <si>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</si>
  <si>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</si>
  <si>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</si>
  <si>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</si>
  <si>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</si>
  <si>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</si>
  <si>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</si>
  <si>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</si>
  <si>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</si>
  <si>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</si>
  <si>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</si>
  <si>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</si>
  <si>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</si>
  <si>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</si>
  <si>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</si>
  <si>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</si>
  <si>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</si>
  <si>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</si>
  <si>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</si>
  <si>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</si>
  <si>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</si>
  <si>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</si>
  <si>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</si>
  <si>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</si>
  <si>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</si>
  <si>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</si>
  <si>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</si>
  <si>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</si>
  <si>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</si>
  <si>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</si>
  <si>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</si>
  <si>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</si>
  <si>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</si>
  <si>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</si>
  <si>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</si>
  <si>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</si>
  <si>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</si>
  <si>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</si>
  <si>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</si>
  <si>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</si>
  <si>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</si>
  <si>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</si>
  <si>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</si>
  <si>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</si>
  <si>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</si>
  <si>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</si>
  <si>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</si>
  <si>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</si>
  <si>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</si>
  <si>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</si>
  <si>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</si>
  <si>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</si>
  <si>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</si>
  <si>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</si>
  <si>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</si>
  <si>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</si>
  <si>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</si>
  <si>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</si>
  <si>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</si>
  <si>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</si>
  <si>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</si>
  <si>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</si>
  <si>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</si>
  <si>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</si>
  <si>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</si>
  <si>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</si>
  <si>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</si>
  <si>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</si>
  <si>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</si>
  <si>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</si>
  <si>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</si>
  <si>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</si>
  <si>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</si>
  <si>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</si>
  <si>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</si>
  <si>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</si>
  <si>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</si>
  <si>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</si>
  <si>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</si>
  <si>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</si>
  <si>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</si>
  <si>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</si>
  <si>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</si>
  <si>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</si>
  <si>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</si>
  <si>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</si>
  <si>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</si>
  <si>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</si>
  <si>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</si>
  <si>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</si>
  <si>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</si>
  <si>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</si>
  <si>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</si>
  <si>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</si>
  <si>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</si>
  <si>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</si>
  <si>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</si>
  <si>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</si>
  <si>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</si>
  <si>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</si>
  <si>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</si>
  <si>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</si>
  <si>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</si>
  <si>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</si>
  <si>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</si>
  <si>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</si>
  <si>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</si>
  <si>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</si>
  <si>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</si>
  <si>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</si>
  <si>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</si>
  <si>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</si>
  <si>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</si>
  <si>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</si>
  <si>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</si>
  <si>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</si>
  <si>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</si>
  <si>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</si>
  <si>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</si>
  <si>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</si>
  <si>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</si>
  <si>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</si>
  <si>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</si>
  <si>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</si>
  <si>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</si>
  <si>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</si>
  <si>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</si>
  <si>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</si>
  <si>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</si>
  <si>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</si>
  <si>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</si>
  <si>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</si>
  <si>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</si>
  <si>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</si>
  <si>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</si>
  <si>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</si>
  <si>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</si>
  <si>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</si>
  <si>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</si>
  <si>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</si>
  <si>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</si>
  <si>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</si>
  <si>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</si>
  <si>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</si>
  <si>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</si>
  <si>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</si>
  <si>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</si>
  <si>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</si>
  <si>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</si>
  <si>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</si>
  <si>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</si>
  <si>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</si>
  <si>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</si>
  <si>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</si>
  <si>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</si>
  <si>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</si>
  <si>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</si>
  <si>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</si>
  <si>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</si>
  <si>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</si>
  <si>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</si>
  <si>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</si>
  <si>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</si>
  <si>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</si>
  <si>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</si>
  <si>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</si>
  <si>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</si>
  <si>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</si>
  <si>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</si>
  <si>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</si>
  <si>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</si>
  <si>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</si>
  <si>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</si>
  <si>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</si>
  <si>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</si>
  <si>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</si>
  <si>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</si>
  <si>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</si>
  <si>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</si>
  <si>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</si>
  <si>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</si>
  <si>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</si>
  <si>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</si>
  <si>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</si>
  <si>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</si>
  <si>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</si>
  <si>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</si>
  <si>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</si>
  <si>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</si>
  <si>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</si>
  <si>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</si>
  <si>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</si>
  <si>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</si>
  <si>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</si>
  <si>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</si>
  <si>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</si>
  <si>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</si>
  <si>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</si>
  <si>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</si>
  <si>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</si>
  <si>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</si>
  <si>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</si>
  <si>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</si>
  <si>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</si>
  <si>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</si>
  <si>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</si>
  <si>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</si>
  <si>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</si>
  <si>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</si>
  <si>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</si>
  <si>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</si>
  <si>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</si>
  <si>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</si>
  <si>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</si>
  <si>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</si>
  <si>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</si>
  <si>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</si>
  <si>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</si>
  <si>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</si>
  <si>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</si>
  <si>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</si>
  <si>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</si>
  <si>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</si>
  <si>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</si>
  <si>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</si>
  <si>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</si>
  <si>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</si>
  <si>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</si>
  <si>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</si>
  <si>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</si>
  <si>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</si>
  <si>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</si>
  <si>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</si>
  <si>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</si>
  <si>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</si>
  <si>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</si>
  <si>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</si>
  <si>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</si>
  <si>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</si>
  <si>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</si>
  <si>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</si>
  <si>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</si>
  <si>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</si>
  <si>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</si>
  <si>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</si>
  <si>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</si>
  <si>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</si>
  <si>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</si>
  <si>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</si>
  <si>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</si>
  <si>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</si>
  <si>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</si>
  <si>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</si>
  <si>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</si>
  <si>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</si>
  <si>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</si>
  <si>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</si>
  <si>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</si>
  <si>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</si>
  <si>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</si>
  <si>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</si>
  <si>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</si>
  <si>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</si>
  <si>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</si>
  <si>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</si>
  <si>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</si>
  <si>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</si>
  <si>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</si>
  <si>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</si>
  <si>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</si>
  <si>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</si>
  <si>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</si>
  <si>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</si>
  <si>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</si>
  <si>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</si>
  <si>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</si>
  <si>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</si>
  <si>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</si>
  <si>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</si>
  <si>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</si>
  <si>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</si>
  <si>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</si>
  <si>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</si>
  <si>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</si>
  <si>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</si>
  <si>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</si>
  <si>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</si>
  <si>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</si>
  <si>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</si>
  <si>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</si>
  <si>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</si>
  <si>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</si>
  <si>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</si>
  <si>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</si>
  <si>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</si>
  <si>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</si>
  <si>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</si>
  <si>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</si>
  <si>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</si>
  <si>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</si>
  <si>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</si>
  <si>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</si>
  <si>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</si>
  <si>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</si>
  <si>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</si>
  <si>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</si>
  <si>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</si>
  <si>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</si>
  <si>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</si>
  <si>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</si>
  <si>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</si>
  <si>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</si>
  <si>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</si>
  <si>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</si>
  <si>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</si>
  <si>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</si>
  <si>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</si>
  <si>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</si>
  <si>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</si>
  <si>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</si>
  <si>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</si>
  <si>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</si>
  <si>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</si>
  <si>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</si>
  <si>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</si>
  <si>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</si>
  <si>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</si>
  <si>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</si>
  <si>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</si>
  <si>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</si>
  <si>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</si>
  <si>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</si>
  <si>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</si>
  <si>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</si>
  <si>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</si>
  <si>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</si>
  <si>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</si>
  <si>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</si>
  <si>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</si>
  <si>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</si>
  <si>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</si>
  <si>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</si>
  <si>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</si>
  <si>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</si>
  <si>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</si>
  <si>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</si>
  <si>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</si>
  <si>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</si>
  <si>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</si>
  <si>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</si>
  <si>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</si>
  <si>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</si>
  <si>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</si>
  <si>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</si>
  <si>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</si>
  <si>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</si>
  <si>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</si>
  <si>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</si>
  <si>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</si>
  <si>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</si>
  <si>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</si>
  <si>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</si>
  <si>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</si>
  <si>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</si>
  <si>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</si>
  <si>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</si>
  <si>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</si>
  <si>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</si>
  <si>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</si>
  <si>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</si>
  <si>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</si>
  <si>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</si>
  <si>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</si>
  <si>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</si>
  <si>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</si>
  <si>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</si>
  <si>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</si>
  <si>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</si>
  <si>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</si>
  <si>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</si>
  <si>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</si>
  <si>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</si>
  <si>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</si>
  <si>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</si>
  <si>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</si>
  <si>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</si>
  <si>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</si>
  <si>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</si>
  <si>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</si>
  <si>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</si>
  <si>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</si>
  <si>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</si>
  <si>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</si>
  <si>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</si>
  <si>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</si>
  <si>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</si>
  <si>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</si>
  <si>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</si>
  <si>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</si>
  <si>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</si>
  <si>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</si>
  <si>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</si>
  <si>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</si>
  <si>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</si>
  <si>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</si>
  <si>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</si>
  <si>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</si>
  <si>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</si>
  <si>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</si>
  <si>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</si>
  <si>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</si>
  <si>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</si>
  <si>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</si>
  <si>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</si>
  <si>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</si>
  <si>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</si>
  <si>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</si>
  <si>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</si>
  <si>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</si>
  <si>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</si>
  <si>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</si>
  <si>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</si>
  <si>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</si>
  <si>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</si>
  <si>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</si>
  <si>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</si>
  <si>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</si>
  <si>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</si>
  <si>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</si>
  <si>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</si>
  <si>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</si>
  <si>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</si>
  <si>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</si>
  <si>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</si>
  <si>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</si>
  <si>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</si>
  <si>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</si>
  <si>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</si>
  <si>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</si>
  <si>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</si>
  <si>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</si>
  <si>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</si>
  <si>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</si>
  <si>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</si>
  <si>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</si>
  <si>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</si>
  <si>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</si>
  <si>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</si>
  <si>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</si>
  <si>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</si>
  <si>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</si>
  <si>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</si>
  <si>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</si>
  <si>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</si>
  <si>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</si>
  <si>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</si>
  <si>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</si>
  <si>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</si>
  <si>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</si>
  <si>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</si>
  <si>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</si>
  <si>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</si>
  <si>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</si>
  <si>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</si>
  <si>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</si>
  <si>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</si>
  <si>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</si>
  <si>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</si>
  <si>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</si>
  <si>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</si>
  <si>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</si>
  <si>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</si>
  <si>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</si>
  <si>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</si>
  <si>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</si>
  <si>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</si>
  <si>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</si>
  <si>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</si>
  <si>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</si>
  <si>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</si>
  <si>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</si>
  <si>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</si>
  <si>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</si>
  <si>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</si>
  <si>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</si>
  <si>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</si>
  <si>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</si>
  <si>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</si>
  <si>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</si>
  <si>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</si>
  <si>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</si>
  <si>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</si>
  <si>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</si>
  <si>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</si>
  <si>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</si>
  <si>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</si>
  <si>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</si>
  <si>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</si>
  <si>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</si>
  <si>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</si>
  <si>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</si>
  <si>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</si>
  <si>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</si>
  <si>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</si>
  <si>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</si>
  <si>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</si>
  <si>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</si>
  <si>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</si>
  <si>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</si>
  <si>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</si>
  <si>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</si>
  <si>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</si>
  <si>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</si>
  <si>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</si>
  <si>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</si>
  <si>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</si>
  <si>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</si>
  <si>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</si>
  <si>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</si>
  <si>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</si>
  <si>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</si>
  <si>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</si>
  <si>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</si>
  <si>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</si>
  <si>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</si>
  <si>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</si>
  <si>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</si>
  <si>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</si>
  <si>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</si>
  <si>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</si>
  <si>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</si>
  <si>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</si>
  <si>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</si>
  <si>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</si>
  <si>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</si>
  <si>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</si>
  <si>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</si>
  <si>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</si>
  <si>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</si>
  <si>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</si>
  <si>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</si>
  <si>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</si>
  <si>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</si>
  <si>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</si>
  <si>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</si>
  <si>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</si>
  <si>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</si>
  <si>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</si>
  <si>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</si>
  <si>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</si>
  <si>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</si>
  <si>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</si>
  <si>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</si>
  <si>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</si>
  <si>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</si>
  <si>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</si>
  <si>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</si>
  <si>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</si>
  <si>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</si>
  <si>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</si>
  <si>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</si>
  <si>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</si>
  <si>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</si>
  <si>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</si>
  <si>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</si>
  <si>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</si>
  <si>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</si>
  <si>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</si>
  <si>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</si>
  <si>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</si>
  <si>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</si>
  <si>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</si>
  <si>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</si>
  <si>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</si>
  <si>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</si>
  <si>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</si>
  <si>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</si>
  <si>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</si>
  <si>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</si>
  <si>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</si>
  <si>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</si>
  <si>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</si>
  <si>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</si>
  <si>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</si>
  <si>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</si>
  <si>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</si>
  <si>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</si>
  <si>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</si>
  <si>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</si>
  <si>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</si>
  <si>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</si>
  <si>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</si>
  <si>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</si>
  <si>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</si>
  <si>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</si>
  <si>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</si>
  <si>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</si>
  <si>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</si>
  <si>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</si>
  <si>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</si>
  <si>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</si>
  <si>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</si>
  <si>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</si>
  <si>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</si>
  <si>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</si>
  <si>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</si>
  <si>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</si>
  <si>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</si>
  <si>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</si>
  <si>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</si>
  <si>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</si>
  <si>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</si>
  <si>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</si>
  <si>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</si>
  <si>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</si>
  <si>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</si>
  <si>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</si>
  <si>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</si>
  <si>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</si>
  <si>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</si>
  <si>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</si>
  <si>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</si>
  <si>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</si>
  <si>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</si>
  <si>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</si>
  <si>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</si>
  <si>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</si>
  <si>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</si>
  <si>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</si>
  <si>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</si>
  <si>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</si>
  <si>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</si>
  <si>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</si>
  <si>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</si>
  <si>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</si>
  <si>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</si>
  <si>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</si>
  <si>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</si>
  <si>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</si>
  <si>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</si>
  <si>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</si>
  <si>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</si>
  <si>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</si>
  <si>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</si>
  <si>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</si>
  <si>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</si>
  <si>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</si>
  <si>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</si>
  <si>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</si>
  <si>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</si>
  <si>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</si>
  <si>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</si>
  <si>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</si>
  <si>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</si>
  <si>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</si>
  <si>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</si>
  <si>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</si>
  <si>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</si>
  <si>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</si>
  <si>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</si>
  <si>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</si>
  <si>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</si>
  <si>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</si>
  <si>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</si>
  <si>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</si>
  <si>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</si>
  <si>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</si>
  <si>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</si>
  <si>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</si>
  <si>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</si>
  <si>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</si>
  <si>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</si>
  <si>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</si>
  <si>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</si>
  <si>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</si>
  <si>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</si>
  <si>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</si>
  <si>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</si>
  <si>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</si>
  <si>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</si>
  <si>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</si>
  <si>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</si>
  <si>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</si>
  <si>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</si>
  <si>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</si>
  <si>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</si>
  <si>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</si>
  <si>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</si>
  <si>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</si>
  <si>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</si>
  <si>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</si>
  <si>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</si>
  <si>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</si>
  <si>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</si>
  <si>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</si>
  <si>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</si>
  <si>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</si>
  <si>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</si>
  <si>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</si>
  <si>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</si>
  <si>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</si>
  <si>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</si>
  <si>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</si>
  <si>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</si>
  <si>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</si>
  <si>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</si>
  <si>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</si>
  <si>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</si>
  <si>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</si>
  <si>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</si>
  <si>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</si>
  <si>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</si>
  <si>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</si>
  <si>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</si>
  <si>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</si>
  <si>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</si>
  <si>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</si>
  <si>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</si>
  <si>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</si>
  <si>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</si>
  <si>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</si>
  <si>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</si>
  <si>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</si>
  <si>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</si>
  <si>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</si>
  <si>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</si>
  <si>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</si>
  <si>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</si>
  <si>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</si>
  <si>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</si>
  <si>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</si>
  <si>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</si>
  <si>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</si>
  <si>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</si>
  <si>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</si>
  <si>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</si>
  <si>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</si>
  <si>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</si>
  <si>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</si>
  <si>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</si>
  <si>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</si>
  <si>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</si>
  <si>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</si>
  <si>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</si>
  <si>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</si>
  <si>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</si>
  <si>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</si>
  <si>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</si>
  <si>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</si>
  <si>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</si>
  <si>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</si>
  <si>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</si>
  <si>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</si>
  <si>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</si>
  <si>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</si>
  <si>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</si>
  <si>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</si>
  <si>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</si>
  <si>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</si>
  <si>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</si>
  <si>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</si>
  <si>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</si>
  <si>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</si>
  <si>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</si>
  <si>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</si>
  <si>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</si>
  <si>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</si>
  <si>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</si>
  <si>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</si>
  <si>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</si>
  <si>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</si>
  <si>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</si>
  <si>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</si>
  <si>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</si>
  <si>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</si>
  <si>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</si>
  <si>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</si>
  <si>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</si>
  <si>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</si>
  <si>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</si>
  <si>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</si>
  <si>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</si>
  <si>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</si>
  <si>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</si>
  <si>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</si>
  <si>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</si>
  <si>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</si>
  <si>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</si>
  <si>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</si>
  <si>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</si>
  <si>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</si>
  <si>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</si>
  <si>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</si>
  <si>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</si>
  <si>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</si>
  <si>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</si>
  <si>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</si>
  <si>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</si>
  <si>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</si>
  <si>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</si>
  <si>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</si>
  <si>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</si>
  <si>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</si>
  <si>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</si>
  <si>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</si>
  <si>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</si>
  <si>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</si>
  <si>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</si>
  <si>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</si>
  <si>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</si>
  <si>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</si>
  <si>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</si>
  <si>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</si>
  <si>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</si>
  <si>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</si>
  <si>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</si>
  <si>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</si>
  <si>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</si>
  <si>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</si>
  <si>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</si>
  <si>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</si>
  <si>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</si>
  <si>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</si>
  <si>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</si>
  <si>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</si>
  <si>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</si>
  <si>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</si>
  <si>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</si>
  <si>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</si>
  <si>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</si>
  <si>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</si>
  <si>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</si>
  <si>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</si>
  <si>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</si>
  <si>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</si>
  <si>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</si>
  <si>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</si>
  <si>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</si>
  <si>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</si>
  <si>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</si>
  <si>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</si>
  <si>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</si>
  <si>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</si>
  <si>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</si>
  <si>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</si>
  <si>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</si>
  <si>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</si>
  <si>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</si>
  <si>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</si>
  <si>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</si>
  <si>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</si>
  <si>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</si>
  <si>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</si>
  <si>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</si>
  <si>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</si>
  <si>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</si>
  <si>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</si>
  <si>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</si>
  <si>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</si>
  <si>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</si>
  <si>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</si>
  <si>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</si>
  <si>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</si>
  <si>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</si>
  <si>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</si>
  <si>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</si>
  <si>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</si>
  <si>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</si>
  <si>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</si>
  <si>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</si>
  <si>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</si>
  <si>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</si>
  <si>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</si>
  <si>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</si>
  <si>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</si>
  <si>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</si>
  <si>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</si>
  <si>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</si>
  <si>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</si>
  <si>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</si>
  <si>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</si>
  <si>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</si>
  <si>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</si>
  <si>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</si>
  <si>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</si>
  <si>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</si>
  <si>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</si>
  <si>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</si>
  <si>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</si>
  <si>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</si>
  <si>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</si>
  <si>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</si>
  <si>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</si>
  <si>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</si>
  <si>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</si>
  <si>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</si>
  <si>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</si>
  <si>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</si>
  <si>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</si>
  <si>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</si>
  <si>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</si>
  <si>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</si>
  <si>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</si>
  <si>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</si>
  <si>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</si>
  <si>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</si>
  <si>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</si>
  <si>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</si>
  <si>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</si>
  <si>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</si>
  <si>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</si>
  <si>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</si>
  <si>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</si>
  <si>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</si>
  <si>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</si>
  <si>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</si>
  <si>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</si>
  <si>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</si>
  <si>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</si>
  <si>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</si>
  <si>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</si>
  <si>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</si>
  <si>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</si>
  <si>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</si>
  <si>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</si>
  <si>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</si>
  <si>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</si>
  <si>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</si>
  <si>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</si>
  <si>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</si>
  <si>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</si>
  <si>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</si>
  <si>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</si>
  <si>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</si>
  <si>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</si>
  <si>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</si>
  <si>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</si>
  <si>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</si>
  <si>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</si>
  <si>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</si>
  <si>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</si>
  <si>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</si>
  <si>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</si>
  <si>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</si>
  <si>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</si>
  <si>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</si>
  <si>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</si>
  <si>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</si>
  <si>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</si>
  <si>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</si>
  <si>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</si>
  <si>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</si>
  <si>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</si>
  <si>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</si>
  <si>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</si>
  <si>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</si>
  <si>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</si>
  <si>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</si>
  <si>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</si>
  <si>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</si>
  <si>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</si>
  <si>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</si>
  <si>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</si>
  <si>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</si>
  <si>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</si>
  <si>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</si>
  <si>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</si>
  <si>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</si>
  <si>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</si>
  <si>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</si>
  <si>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</si>
  <si>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</si>
  <si>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</si>
  <si>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</si>
  <si>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</si>
  <si>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</si>
  <si>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</si>
  <si>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</si>
  <si>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</si>
  <si>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</si>
  <si>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</si>
  <si>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</si>
  <si>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</si>
  <si>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</si>
  <si>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</si>
  <si>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</si>
  <si>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</si>
  <si>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</si>
  <si>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</si>
  <si>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</si>
  <si>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</si>
  <si>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</si>
  <si>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</si>
  <si>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</si>
  <si>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</si>
  <si>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</si>
  <si>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</si>
  <si>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</si>
  <si>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</si>
  <si>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</si>
  <si>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</si>
  <si>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</si>
  <si>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</si>
  <si>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</si>
  <si>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</si>
  <si>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</si>
  <si>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</si>
  <si>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</si>
  <si>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</si>
  <si>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</si>
  <si>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</si>
  <si>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</si>
  <si>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</si>
  <si>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</si>
  <si>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</si>
  <si>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</si>
  <si>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</si>
  <si>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</si>
  <si>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</si>
  <si>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</si>
  <si>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</si>
  <si>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</si>
  <si>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</si>
  <si>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</si>
  <si>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</si>
  <si>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</si>
  <si>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</si>
  <si>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</si>
  <si>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</si>
  <si>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</si>
  <si>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</si>
  <si>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</si>
  <si>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</si>
  <si>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</si>
  <si>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</si>
  <si>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</si>
  <si>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</si>
  <si>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</si>
  <si>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</si>
  <si>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</si>
  <si>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</si>
  <si>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</si>
  <si>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</si>
  <si>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</si>
  <si>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</si>
  <si>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</si>
  <si>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</si>
  <si>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</si>
  <si>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</si>
  <si>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</si>
  <si>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</si>
  <si>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</si>
  <si>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</si>
  <si>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</si>
  <si>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</si>
  <si>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</si>
  <si>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</si>
  <si>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</si>
  <si>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</si>
  <si>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</si>
  <si>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</si>
  <si>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</si>
  <si>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</si>
  <si>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</si>
  <si>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</si>
  <si>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</si>
  <si>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</si>
  <si>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</si>
  <si>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</si>
  <si>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</si>
  <si>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</si>
  <si>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</si>
  <si>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</si>
  <si>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</si>
  <si>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</si>
  <si>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</si>
  <si>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</si>
  <si>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</si>
  <si>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</si>
  <si>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</si>
  <si>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</si>
  <si>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</si>
  <si>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</si>
  <si>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</si>
  <si>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</si>
  <si>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</si>
  <si>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</si>
  <si>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</si>
  <si>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</si>
  <si>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</si>
  <si>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</si>
  <si>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</si>
  <si>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</si>
  <si>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</si>
  <si>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</si>
  <si>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</si>
  <si>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</si>
  <si>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</si>
  <si>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</si>
  <si>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</si>
  <si>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</si>
  <si>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</si>
  <si>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</si>
  <si>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</si>
  <si>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</si>
  <si>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</si>
  <si>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</si>
  <si>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</si>
  <si>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</si>
  <si>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</si>
  <si>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</si>
  <si>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</si>
  <si>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</si>
  <si>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</si>
  <si>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</si>
  <si>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</si>
  <si>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</si>
  <si>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</si>
  <si>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</si>
  <si>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</si>
  <si>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</si>
  <si>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</si>
  <si>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</si>
  <si>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</si>
  <si>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</si>
  <si>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</si>
  <si>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</si>
  <si>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</si>
  <si>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</si>
  <si>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</si>
  <si>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</si>
  <si>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</si>
  <si>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</si>
  <si>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</si>
  <si>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</si>
  <si>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</si>
  <si>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</si>
  <si>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</si>
  <si>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</si>
  <si>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</si>
  <si>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</si>
  <si>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</si>
  <si>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</si>
  <si>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</si>
  <si>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</si>
  <si>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</si>
  <si>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</si>
  <si>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</si>
  <si>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</si>
  <si>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</si>
  <si>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</si>
  <si>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</si>
  <si>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</si>
  <si>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</si>
  <si>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</si>
  <si>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</si>
  <si>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</si>
  <si>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</si>
  <si>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</si>
  <si>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</si>
  <si>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</si>
  <si>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</si>
  <si>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</si>
  <si>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</si>
  <si>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</si>
  <si>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</si>
  <si>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</si>
  <si>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</si>
  <si>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</si>
  <si>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</si>
  <si>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</si>
  <si>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</si>
  <si>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</si>
  <si>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</si>
  <si>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</si>
  <si>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</si>
  <si>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</si>
  <si>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</si>
  <si>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</si>
  <si>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</si>
  <si>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</si>
  <si>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</si>
  <si>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</si>
  <si>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</si>
  <si>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</si>
  <si>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</si>
  <si>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</si>
  <si>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</si>
  <si>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</si>
  <si>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</si>
  <si>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</si>
  <si>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</si>
  <si>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</si>
  <si>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</si>
  <si>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</si>
  <si>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</si>
  <si>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</si>
  <si>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</si>
  <si>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</si>
  <si>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</si>
  <si>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</si>
  <si>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</si>
  <si>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</si>
  <si>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</si>
  <si>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</si>
  <si>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</si>
  <si>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</si>
  <si>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</si>
  <si>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</si>
  <si>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</si>
  <si>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</si>
  <si>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</si>
  <si>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</si>
  <si>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</si>
  <si>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</si>
  <si>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</si>
  <si>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</si>
  <si>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</si>
  <si>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</si>
  <si>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</si>
  <si>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</si>
  <si>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</si>
  <si>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</si>
  <si>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</si>
  <si>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</si>
  <si>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</si>
  <si>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</si>
  <si>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</si>
  <si>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</si>
  <si>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</si>
  <si>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</si>
  <si>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</si>
  <si>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</si>
  <si>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</si>
  <si>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</si>
  <si>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</si>
  <si>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</si>
  <si>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</si>
  <si>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</si>
  <si>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</si>
  <si>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</si>
  <si>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</si>
  <si>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</si>
  <si>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</si>
  <si>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</si>
  <si>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</si>
  <si>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</si>
  <si>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</si>
  <si>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</si>
  <si>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</si>
  <si>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</si>
  <si>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</si>
  <si>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</si>
  <si>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</si>
  <si>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</si>
  <si>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</si>
  <si>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</si>
  <si>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</si>
  <si>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</si>
  <si>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</si>
  <si>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</si>
  <si>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</si>
  <si>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</si>
  <si>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</si>
  <si>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</si>
  <si>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</si>
  <si>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</si>
  <si>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</si>
  <si>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</si>
  <si>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</si>
  <si>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</si>
  <si>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</si>
  <si>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</si>
  <si>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</si>
  <si>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</si>
  <si>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</si>
  <si>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</si>
  <si>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</si>
  <si>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</si>
  <si>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</si>
  <si>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</si>
  <si>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</si>
  <si>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</si>
  <si>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</si>
  <si>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</si>
  <si>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</si>
  <si>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</si>
  <si>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</si>
  <si>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</si>
  <si>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</si>
  <si>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</si>
  <si>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</si>
  <si>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</si>
  <si>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</si>
  <si>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</si>
  <si>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</si>
  <si>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</si>
  <si>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</si>
  <si>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</si>
  <si>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</si>
  <si>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</si>
  <si>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</si>
  <si>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</si>
  <si>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</si>
  <si>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</si>
  <si>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</si>
  <si>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</si>
  <si>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</si>
  <si>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</si>
  <si>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</si>
  <si>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</si>
  <si>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</si>
  <si>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</si>
  <si>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</si>
  <si>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</si>
  <si>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</si>
  <si>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</si>
  <si>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</si>
  <si>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</si>
  <si>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</si>
  <si>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</si>
  <si>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</si>
  <si>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</si>
  <si>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</si>
  <si>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</si>
  <si>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</si>
  <si>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</si>
  <si>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</si>
  <si>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</si>
  <si>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</si>
  <si>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</si>
  <si>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</si>
  <si>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</si>
  <si>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</si>
  <si>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</si>
  <si>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</si>
  <si>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</si>
  <si>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</si>
  <si>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</si>
  <si>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</si>
  <si>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</si>
  <si>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</si>
  <si>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</si>
  <si>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</si>
  <si>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</si>
  <si>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</si>
  <si>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</si>
  <si>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</si>
  <si>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</si>
  <si>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</si>
  <si>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</si>
  <si>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</si>
  <si>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</si>
  <si>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</si>
  <si>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</si>
  <si>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</si>
  <si>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</si>
  <si>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</si>
  <si>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</si>
  <si>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</si>
  <si>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</si>
  <si>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</si>
  <si>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</si>
  <si>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</si>
  <si>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</si>
  <si>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</si>
  <si>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</si>
  <si>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</si>
  <si>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</si>
  <si>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</si>
  <si>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</si>
  <si>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</si>
  <si>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</si>
  <si>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</si>
  <si>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</si>
  <si>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</si>
  <si>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</si>
  <si>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</si>
  <si>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</si>
  <si>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</si>
  <si>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</si>
  <si>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</si>
  <si>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</si>
  <si>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</si>
  <si>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</si>
  <si>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</si>
  <si>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</si>
  <si>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</si>
  <si>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</si>
  <si>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</si>
  <si>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</si>
  <si>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</si>
  <si>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</si>
  <si>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</si>
  <si>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</si>
  <si>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</si>
  <si>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</si>
  <si>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</si>
  <si>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</si>
  <si>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</si>
  <si>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</si>
  <si>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</si>
  <si>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</si>
  <si>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</si>
  <si>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</si>
  <si>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</si>
  <si>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</si>
  <si>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</si>
  <si>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</si>
  <si>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</si>
  <si>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</si>
  <si>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</si>
  <si>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</si>
  <si>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</si>
  <si>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</si>
  <si>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</si>
  <si>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</si>
  <si>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</si>
  <si>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</si>
  <si>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</si>
  <si>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</si>
  <si>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</si>
  <si>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</si>
  <si>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</si>
  <si>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</si>
  <si>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</si>
  <si>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</si>
  <si>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</si>
  <si>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</si>
  <si>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</si>
  <si>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</si>
  <si>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</si>
  <si>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</si>
  <si>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</si>
  <si>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</si>
  <si>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</si>
  <si>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</si>
  <si>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</si>
  <si>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</si>
  <si>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</si>
  <si>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</si>
  <si>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</si>
  <si>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</si>
  <si>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</si>
  <si>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</si>
  <si>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</si>
  <si>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</si>
  <si>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</si>
  <si>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</si>
  <si>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</si>
  <si>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</si>
  <si>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</si>
  <si>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</si>
  <si>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</si>
  <si>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</si>
  <si>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</si>
  <si>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</si>
  <si>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</si>
  <si>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</si>
  <si>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</si>
  <si>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</si>
  <si>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</si>
  <si>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</si>
  <si>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</si>
  <si>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</si>
  <si>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</si>
  <si>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</si>
  <si>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</si>
  <si>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</si>
  <si>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</si>
  <si>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</si>
  <si>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</si>
  <si>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</si>
  <si>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</si>
  <si>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</si>
  <si>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</si>
  <si>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</si>
  <si>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</si>
  <si>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</si>
  <si>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</si>
  <si>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</si>
  <si>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</si>
  <si>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</si>
  <si>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</si>
  <si>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</si>
  <si>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</si>
  <si>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</si>
  <si>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</si>
  <si>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</si>
  <si>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</si>
  <si>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</si>
  <si>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</si>
  <si>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</si>
  <si>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</si>
  <si>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</si>
  <si>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</si>
  <si>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</si>
  <si>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</si>
  <si>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</si>
  <si>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</si>
  <si>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</si>
  <si>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</si>
  <si>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</si>
  <si>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</si>
  <si>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</si>
  <si>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</si>
  <si>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</si>
  <si>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</si>
  <si>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</si>
  <si>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</si>
  <si>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</si>
  <si>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</si>
  <si>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</si>
  <si>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</si>
  <si>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</si>
  <si>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</si>
  <si>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</si>
  <si>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</si>
  <si>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</si>
  <si>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</si>
  <si>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</si>
  <si>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</si>
  <si>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</si>
  <si>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</si>
  <si>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</si>
  <si>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</si>
  <si>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</si>
  <si>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</si>
  <si>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</si>
  <si>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</si>
  <si>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</si>
  <si>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</si>
  <si>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</si>
  <si>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</si>
  <si>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</si>
  <si>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</si>
  <si>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</si>
  <si>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</si>
  <si>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</si>
  <si>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</si>
  <si>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</si>
  <si>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</si>
  <si>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</si>
  <si>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</si>
  <si>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</si>
  <si>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</si>
  <si>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</si>
  <si>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</si>
  <si>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</si>
  <si>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</si>
  <si>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</si>
  <si>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</si>
  <si>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</si>
  <si>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</si>
  <si>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</si>
  <si>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</si>
  <si>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</si>
  <si>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</si>
  <si>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</si>
  <si>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</si>
  <si>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</si>
  <si>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</si>
  <si>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</si>
  <si>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</si>
  <si>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</si>
  <si>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</si>
  <si>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</si>
  <si>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</si>
  <si>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</si>
  <si>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</si>
  <si>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</si>
  <si>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</si>
  <si>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</si>
  <si>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</si>
  <si>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</si>
  <si>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</si>
  <si>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</si>
  <si>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</si>
  <si>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</si>
  <si>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</si>
  <si>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</si>
  <si>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</si>
  <si>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</si>
  <si>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</si>
  <si>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</si>
  <si>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</si>
  <si>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</si>
  <si>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</si>
  <si>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</si>
  <si>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</si>
  <si>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</si>
  <si>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</si>
  <si>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</si>
  <si>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</si>
  <si>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</si>
  <si>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</si>
  <si>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</si>
  <si>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</si>
  <si>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</si>
  <si>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</si>
  <si>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</si>
  <si>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</si>
  <si>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</si>
  <si>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</si>
  <si>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</si>
  <si>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</si>
  <si>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</si>
  <si>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</si>
  <si>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</si>
  <si>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</si>
  <si>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</si>
  <si>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</si>
  <si>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</si>
  <si>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</si>
  <si>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</si>
  <si>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</si>
  <si>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</si>
  <si>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</si>
  <si>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</si>
  <si>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</si>
  <si>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</si>
  <si>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</si>
  <si>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</si>
  <si>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</si>
  <si>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</si>
  <si>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</si>
  <si>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</si>
  <si>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</si>
  <si>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</si>
  <si>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</si>
  <si>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</si>
  <si>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</si>
  <si>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</si>
  <si>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</si>
  <si>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</si>
  <si>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</si>
  <si>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</si>
  <si>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</si>
  <si>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</si>
  <si>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</si>
  <si>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</si>
  <si>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</si>
  <si>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</si>
  <si>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</si>
  <si>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</si>
  <si>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</si>
  <si>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</si>
  <si>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</si>
  <si>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</si>
  <si>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</si>
  <si>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</si>
  <si>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</si>
  <si>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</si>
  <si>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</si>
  <si>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</si>
  <si>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</si>
  <si>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</si>
  <si>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</si>
  <si>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</si>
  <si>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</si>
  <si>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</si>
  <si>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</si>
  <si>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</si>
  <si>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</si>
  <si>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</si>
  <si>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</si>
  <si>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</si>
  <si>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</si>
  <si>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</si>
  <si>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</si>
  <si>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</si>
  <si>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</si>
  <si>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</si>
  <si>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</si>
  <si>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</si>
  <si>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</si>
  <si>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</si>
  <si>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</si>
  <si>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</si>
  <si>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</si>
  <si>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</si>
  <si>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</si>
  <si>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</si>
  <si>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</si>
  <si>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</si>
  <si>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</si>
  <si>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</si>
  <si>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</si>
  <si>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</si>
  <si>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</si>
  <si>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</si>
  <si>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</si>
  <si>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</si>
  <si>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</si>
  <si>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</si>
  <si>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</si>
  <si>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</si>
  <si>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</si>
  <si>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</si>
  <si>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</si>
  <si>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</si>
  <si>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</si>
  <si>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</si>
  <si>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</si>
  <si>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</si>
  <si>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</si>
  <si>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</si>
  <si>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</si>
  <si>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</si>
  <si>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</si>
  <si>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</si>
  <si>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</si>
  <si>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</si>
  <si>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</si>
  <si>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</si>
  <si>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</si>
  <si>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</si>
  <si>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</si>
  <si>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</si>
  <si>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</si>
  <si>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</si>
  <si>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</si>
  <si>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</si>
  <si>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</si>
  <si>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</si>
  <si>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</si>
  <si>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</si>
  <si>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</si>
  <si>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</si>
  <si>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</si>
  <si>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</si>
  <si>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</si>
  <si>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</si>
  <si>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</si>
  <si>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</si>
  <si>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</si>
  <si>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</si>
  <si>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</si>
  <si>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</si>
  <si>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</si>
  <si>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</si>
  <si>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</si>
  <si>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</si>
  <si>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</si>
  <si>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</si>
  <si>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</si>
  <si>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</si>
  <si>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</si>
  <si>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</si>
  <si>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</si>
  <si>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</si>
  <si>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</si>
  <si>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</si>
  <si>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</si>
  <si>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</si>
  <si>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</si>
  <si>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</si>
  <si>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</si>
  <si>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</si>
  <si>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</si>
  <si>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</si>
  <si>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</si>
  <si>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</si>
  <si>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</si>
  <si>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</si>
  <si>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</si>
  <si>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</si>
  <si>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</si>
  <si>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</si>
  <si>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</si>
  <si>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</si>
  <si>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</si>
  <si>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</si>
  <si>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</si>
  <si>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</si>
  <si>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</si>
  <si>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</si>
  <si>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</si>
  <si>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</si>
  <si>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</si>
  <si>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</si>
  <si>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</si>
  <si>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</si>
  <si>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</si>
  <si>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</si>
  <si>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</si>
  <si>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</si>
  <si>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</si>
  <si>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</si>
  <si>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</si>
  <si>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</si>
  <si>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</si>
  <si>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</si>
  <si>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</si>
  <si>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</si>
  <si>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</si>
  <si>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</si>
  <si>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</si>
  <si>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</si>
  <si>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</si>
  <si>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</si>
  <si>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</si>
  <si>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</si>
  <si>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</si>
  <si>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</si>
  <si>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</si>
  <si>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</si>
  <si>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</si>
  <si>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</si>
  <si>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</si>
  <si>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</si>
  <si>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</si>
  <si>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</si>
  <si>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</si>
  <si>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</si>
  <si>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</si>
  <si>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</si>
  <si>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</si>
  <si>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</si>
  <si>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</si>
  <si>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</si>
  <si>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</si>
  <si>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</si>
  <si>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</si>
  <si>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</si>
  <si>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</si>
  <si>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</si>
  <si>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</si>
  <si>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</si>
  <si>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</si>
  <si>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</si>
  <si>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</si>
  <si>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</si>
  <si>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</si>
  <si>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</si>
  <si>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</si>
  <si>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</si>
  <si>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</si>
  <si>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</si>
  <si>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</si>
  <si>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</si>
  <si>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</si>
  <si>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</si>
  <si>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</si>
  <si>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</si>
  <si>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</si>
  <si>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</si>
  <si>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</si>
  <si>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</si>
  <si>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</si>
  <si>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</si>
  <si>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</si>
  <si>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</si>
  <si>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</si>
  <si>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</si>
  <si>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</si>
  <si>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</si>
  <si>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</si>
  <si>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</si>
  <si>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</si>
  <si>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</si>
  <si>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</si>
  <si>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</si>
  <si>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</si>
  <si>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</si>
  <si>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</si>
  <si>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</si>
  <si>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</si>
  <si>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</si>
  <si>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</si>
  <si>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</si>
  <si>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</si>
  <si>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</si>
  <si>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</si>
  <si>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</si>
  <si>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</si>
  <si>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</si>
  <si>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</si>
  <si>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</si>
  <si>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</si>
  <si>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</si>
  <si>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</si>
  <si>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</si>
  <si>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</si>
  <si>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</si>
  <si>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</si>
  <si>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</si>
  <si>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</si>
  <si>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</si>
  <si>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</si>
  <si>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</si>
  <si>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</si>
  <si>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</si>
  <si>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</si>
  <si>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</si>
  <si>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</si>
  <si>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</si>
  <si>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</si>
  <si>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</si>
  <si>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</si>
  <si>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</si>
  <si>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</si>
  <si>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</si>
  <si>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</si>
  <si>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</si>
  <si>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</si>
  <si>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</si>
  <si>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</si>
  <si>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</si>
  <si>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</si>
  <si>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</si>
  <si>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</si>
  <si>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</si>
  <si>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</si>
  <si>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</si>
  <si>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</si>
  <si>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</si>
  <si>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</si>
  <si>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</si>
  <si>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</si>
  <si>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</si>
  <si>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</si>
  <si>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</si>
  <si>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</si>
  <si>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</si>
  <si>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</si>
  <si>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</si>
  <si>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</si>
  <si>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</si>
  <si>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</si>
  <si>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</si>
  <si>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</si>
  <si>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</si>
  <si>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</si>
  <si>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</si>
  <si>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</si>
  <si>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</si>
  <si>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</si>
  <si>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</si>
  <si>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</si>
  <si>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</si>
  <si>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</si>
  <si>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</si>
  <si>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</si>
  <si>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</si>
  <si>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</si>
  <si>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</si>
  <si>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</si>
  <si>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</si>
  <si>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</si>
  <si>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</si>
  <si>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</si>
  <si>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</si>
  <si>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</si>
  <si>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</si>
  <si>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</si>
  <si>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</si>
  <si>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</si>
  <si>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</si>
  <si>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</si>
  <si>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</si>
  <si>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</si>
  <si>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</si>
  <si>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</si>
  <si>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</si>
  <si>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</si>
  <si>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</si>
  <si>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</si>
  <si>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</si>
  <si>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</si>
  <si>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</si>
  <si>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</si>
  <si>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</si>
  <si>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</si>
  <si>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</si>
  <si>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</si>
  <si>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</si>
  <si>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</si>
  <si>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</si>
  <si>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</si>
  <si>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</si>
  <si>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</si>
  <si>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</si>
  <si>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</si>
  <si>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</si>
  <si>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</si>
  <si>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</si>
  <si>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</si>
  <si>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</si>
  <si>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</si>
  <si>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</si>
  <si>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</si>
  <si>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</si>
  <si>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</si>
  <si>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</si>
  <si>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</si>
  <si>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</si>
  <si>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</si>
  <si>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</si>
  <si>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</si>
  <si>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</si>
  <si>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</si>
  <si>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</si>
  <si>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</si>
  <si>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</si>
  <si>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</si>
  <si>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</si>
  <si>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</si>
  <si>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</si>
  <si>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</si>
  <si>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</si>
  <si>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</si>
  <si>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</si>
  <si>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</si>
  <si>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</si>
  <si>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</si>
  <si>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</si>
  <si>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</si>
  <si>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</si>
  <si>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</si>
  <si>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</si>
  <si>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</si>
  <si>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</si>
  <si>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</si>
  <si>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</si>
  <si>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</si>
  <si>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</si>
  <si>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</si>
  <si>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</si>
  <si>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</si>
  <si>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</si>
  <si>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</si>
  <si>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</si>
  <si>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</si>
  <si>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</si>
  <si>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</si>
  <si>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</si>
  <si>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</si>
  <si>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</si>
  <si>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</si>
  <si>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</si>
  <si>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</si>
  <si>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</si>
  <si>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</si>
  <si>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</si>
  <si>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</si>
  <si>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</si>
  <si>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</si>
  <si>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</si>
  <si>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</si>
  <si>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</si>
  <si>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</si>
  <si>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</si>
  <si>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</si>
  <si>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</si>
  <si>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</si>
  <si>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</si>
  <si>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</si>
  <si>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</si>
  <si>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</si>
  <si>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</si>
  <si>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</si>
  <si>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</si>
  <si>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</si>
  <si>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</si>
  <si>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</si>
  <si>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</si>
  <si>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</si>
  <si>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</si>
  <si>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</si>
  <si>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</si>
  <si>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</si>
  <si>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</si>
  <si>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</si>
  <si>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</si>
  <si>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</si>
  <si>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</si>
  <si>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</si>
  <si>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</si>
  <si>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</si>
  <si>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</si>
  <si>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</si>
  <si>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</si>
  <si>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</si>
  <si>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</si>
  <si>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</si>
  <si>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</si>
  <si>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</si>
  <si>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</si>
  <si>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</si>
  <si>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</si>
  <si>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</si>
  <si>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</si>
  <si>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</si>
  <si>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</si>
  <si>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</si>
  <si>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</si>
  <si>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</si>
  <si>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</si>
  <si>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</si>
  <si>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</si>
  <si>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</si>
  <si>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</si>
  <si>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</si>
  <si>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</si>
  <si>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</si>
  <si>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</si>
  <si>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</si>
  <si>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</si>
  <si>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</si>
  <si>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</si>
  <si>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</si>
  <si>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</si>
  <si>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</si>
  <si>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</si>
  <si>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</si>
  <si>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</si>
  <si>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</si>
  <si>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</si>
  <si>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</si>
  <si>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</si>
  <si>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</si>
  <si>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</si>
  <si>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</si>
  <si>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</si>
  <si>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</si>
  <si>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</si>
  <si>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</si>
  <si>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</si>
  <si>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</si>
  <si>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</si>
  <si>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</si>
  <si>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</si>
  <si>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</si>
  <si>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</si>
  <si>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</si>
  <si>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</si>
  <si>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</si>
  <si>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</si>
  <si>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</si>
  <si>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</si>
  <si>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</si>
  <si>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</si>
  <si>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</si>
  <si>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</si>
  <si>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</si>
  <si>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</si>
  <si>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</si>
  <si>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</si>
  <si>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</si>
  <si>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</si>
  <si>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</si>
  <si>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</si>
  <si>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</si>
  <si>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</si>
  <si>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</si>
  <si>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</si>
  <si>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</si>
  <si>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</si>
  <si>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</si>
  <si>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</si>
  <si>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</si>
  <si>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</si>
  <si>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</si>
  <si>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</si>
  <si>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</si>
  <si>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</si>
  <si>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</si>
  <si>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</si>
  <si>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</si>
  <si>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</si>
  <si>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</si>
  <si>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</si>
  <si>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</si>
  <si>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</si>
  <si>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</si>
  <si>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</si>
  <si>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</si>
  <si>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</si>
  <si>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</si>
  <si>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</si>
  <si>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</si>
  <si>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</si>
  <si>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</si>
  <si>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</si>
  <si>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</si>
  <si>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</si>
  <si>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</si>
  <si>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</si>
  <si>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</si>
  <si>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</si>
  <si>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</si>
  <si>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</si>
  <si>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</si>
  <si>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</si>
  <si>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</si>
  <si>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</si>
  <si>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</si>
  <si>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</si>
  <si>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</si>
  <si>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</si>
  <si>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</si>
  <si>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</si>
  <si>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</si>
  <si>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</si>
  <si>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</si>
  <si>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</si>
  <si>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</si>
  <si>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</si>
  <si>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</si>
  <si>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</si>
  <si>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</si>
  <si>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</si>
  <si>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</si>
  <si>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</si>
  <si>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</si>
  <si>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</si>
  <si>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</si>
  <si>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</si>
  <si>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</si>
  <si>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</si>
  <si>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</si>
  <si>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</si>
  <si>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</si>
  <si>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</si>
  <si>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</si>
  <si>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</si>
  <si>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</si>
  <si>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</si>
  <si>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</si>
  <si>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</si>
  <si>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</si>
  <si>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</si>
  <si>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</si>
  <si>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</si>
  <si>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</si>
  <si>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</si>
  <si>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</si>
  <si>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</si>
  <si>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</si>
  <si>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</si>
  <si>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</si>
  <si>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</si>
  <si>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</si>
  <si>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</si>
  <si>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</si>
  <si>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</si>
  <si>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</si>
  <si>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</si>
  <si>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</si>
  <si>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</si>
  <si>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</si>
  <si>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</si>
  <si>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</si>
  <si>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</si>
  <si>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</si>
  <si>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</si>
  <si>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</si>
  <si>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</si>
  <si>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</si>
  <si>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</si>
  <si>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</si>
  <si>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</si>
  <si>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</si>
  <si>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</si>
  <si>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</si>
  <si>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</si>
  <si>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</si>
  <si>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</si>
  <si>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</si>
  <si>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</si>
  <si>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</si>
  <si>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</si>
  <si>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</si>
  <si>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</si>
  <si>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</si>
  <si>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</si>
  <si>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</si>
  <si>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</si>
  <si>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</si>
  <si>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</si>
  <si>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</si>
  <si>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</si>
  <si>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</si>
  <si>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</si>
  <si>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</si>
  <si>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</si>
  <si>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</si>
  <si>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</si>
  <si>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</si>
  <si>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</si>
  <si>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</si>
  <si>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</si>
  <si>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</si>
  <si>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</si>
  <si>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</si>
  <si>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</si>
  <si>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</si>
  <si>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</si>
  <si>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</si>
  <si>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</si>
  <si>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</si>
  <si>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</si>
  <si>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</si>
  <si>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</si>
  <si>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</si>
  <si>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</si>
  <si>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</si>
  <si>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</si>
  <si>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</si>
  <si>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</si>
  <si>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</si>
  <si>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</si>
  <si>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</si>
  <si>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</si>
  <si>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</si>
  <si>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</si>
  <si>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</si>
  <si>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</si>
  <si>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</si>
  <si>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</si>
  <si>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</si>
  <si>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</si>
  <si>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</si>
  <si>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</si>
  <si>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</si>
  <si>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</si>
  <si>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</si>
  <si>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</si>
  <si>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</si>
  <si>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</si>
  <si>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</si>
  <si>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</si>
  <si>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</si>
  <si>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</si>
  <si>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</si>
  <si>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</si>
  <si>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</si>
  <si>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</si>
  <si>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</si>
  <si>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</si>
  <si>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</si>
  <si>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</si>
  <si>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</si>
  <si>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</si>
  <si>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</si>
  <si>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</si>
  <si>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</si>
  <si>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</si>
  <si>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</si>
  <si>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</si>
  <si>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</si>
  <si>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</si>
  <si>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</si>
  <si>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</si>
  <si>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</si>
  <si>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</si>
  <si>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</si>
  <si>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</si>
  <si>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</si>
  <si>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</si>
  <si>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</si>
  <si>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</si>
  <si>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</si>
  <si>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</si>
  <si>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</si>
  <si>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</si>
  <si>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</si>
  <si>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</si>
  <si>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</si>
  <si>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</si>
  <si>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</si>
  <si>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</si>
  <si>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</si>
  <si>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</si>
  <si>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</si>
  <si>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</si>
  <si>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</si>
  <si>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</si>
  <si>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</si>
  <si>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</si>
  <si>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</si>
  <si>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</si>
  <si>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</si>
  <si>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</si>
  <si>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</si>
  <si>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</si>
  <si>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</si>
  <si>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</si>
  <si>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</si>
  <si>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</si>
  <si>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</si>
  <si>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</si>
  <si>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</si>
  <si>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</si>
  <si>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</si>
  <si>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</si>
  <si>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</si>
  <si>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</si>
  <si>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</si>
  <si>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</si>
  <si>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</si>
  <si>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</si>
  <si>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</si>
  <si>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</si>
  <si>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</si>
  <si>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</si>
  <si>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</si>
  <si>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</si>
  <si>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</si>
  <si>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</si>
  <si>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</si>
  <si>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</si>
  <si>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</si>
  <si>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</si>
  <si>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</si>
  <si>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</si>
  <si>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</si>
  <si>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</si>
  <si>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</si>
  <si>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</si>
  <si>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</si>
  <si>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</si>
  <si>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</si>
  <si>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</si>
  <si>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</si>
  <si>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</si>
  <si>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</si>
  <si>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</si>
  <si>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</si>
  <si>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</si>
  <si>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</si>
  <si>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</si>
  <si>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</si>
  <si>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</si>
  <si>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</si>
  <si>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</si>
  <si>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</si>
  <si>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</si>
  <si>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</si>
  <si>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</si>
  <si>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</si>
  <si>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</si>
  <si>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</si>
  <si>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</si>
  <si>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</si>
  <si>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</si>
  <si>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</si>
  <si>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</si>
  <si>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</si>
  <si>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</si>
  <si>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</si>
  <si>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</si>
  <si>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</si>
  <si>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</si>
  <si>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</si>
  <si>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</si>
  <si>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</si>
  <si>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</si>
  <si>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</si>
  <si>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</si>
  <si>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</si>
  <si>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</si>
  <si>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</si>
  <si>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</si>
  <si>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</si>
  <si>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</si>
  <si>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</si>
  <si>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</si>
  <si>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</si>
  <si>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</si>
  <si>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</si>
  <si>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</si>
  <si>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</si>
  <si>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</si>
  <si>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</si>
  <si>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</si>
  <si>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</si>
  <si>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</si>
  <si>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</si>
  <si>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</si>
  <si>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</si>
  <si>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</si>
  <si>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</si>
  <si>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</si>
  <si>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</si>
  <si>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</si>
  <si>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</si>
  <si>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</si>
  <si>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</si>
  <si>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</si>
  <si>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</si>
  <si>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</si>
  <si>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</si>
  <si>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</si>
  <si>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</si>
  <si>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</si>
  <si>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</si>
  <si>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</si>
  <si>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</si>
  <si>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</si>
  <si>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</si>
  <si>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</si>
  <si>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</si>
  <si>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</si>
  <si>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</si>
  <si>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</si>
  <si>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</si>
  <si>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</si>
  <si>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</si>
  <si>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</si>
  <si>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</si>
  <si>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</si>
  <si>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</si>
  <si>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</si>
  <si>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</si>
  <si>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</si>
  <si>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</si>
  <si>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</si>
  <si>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</si>
  <si>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</si>
  <si>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</si>
  <si>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</si>
  <si>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</si>
  <si>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</si>
  <si>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</si>
  <si>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</si>
  <si>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</si>
  <si>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</si>
  <si>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</si>
  <si>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</si>
  <si>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</si>
  <si>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</si>
  <si>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</si>
  <si>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</si>
  <si>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</si>
  <si>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</si>
  <si>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</si>
  <si>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</si>
  <si>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</si>
  <si>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</si>
  <si>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</si>
  <si>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</si>
  <si>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</si>
  <si>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</si>
  <si>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</si>
  <si>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</si>
  <si>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</si>
  <si>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</si>
  <si>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</si>
  <si>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</si>
  <si>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</si>
  <si>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</si>
  <si>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</si>
  <si>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</si>
  <si>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</si>
  <si>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</si>
  <si>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</si>
  <si>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</si>
  <si>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</si>
  <si>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</si>
  <si>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</si>
  <si>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</si>
  <si>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</si>
  <si>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</si>
  <si>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</si>
  <si>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</si>
  <si>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</si>
  <si>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</si>
  <si>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</si>
  <si>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</si>
  <si>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</si>
  <si>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</si>
  <si>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</si>
  <si>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</si>
  <si>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</si>
  <si>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</si>
  <si>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</si>
  <si>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</si>
  <si>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</si>
  <si>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</si>
  <si>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</si>
  <si>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</si>
  <si>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</si>
  <si>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</si>
  <si>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</si>
  <si>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</si>
  <si>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</si>
  <si>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</si>
  <si>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</si>
  <si>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</si>
  <si>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</si>
  <si>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</si>
  <si>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</si>
  <si>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</si>
  <si>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</si>
  <si>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</si>
  <si>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</si>
  <si>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</si>
  <si>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</si>
  <si>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</si>
  <si>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</si>
  <si>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</si>
  <si>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</si>
  <si>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</si>
  <si>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</si>
  <si>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</si>
  <si>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</si>
  <si>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</si>
  <si>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</si>
  <si>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</si>
  <si>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</si>
  <si>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</si>
  <si>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</si>
  <si>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</si>
  <si>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</si>
  <si>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</si>
  <si>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</si>
  <si>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</si>
  <si>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</si>
  <si>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</si>
  <si>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</si>
  <si>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</si>
  <si>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</si>
  <si>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</si>
  <si>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</si>
  <si>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</si>
  <si>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</si>
  <si>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</si>
  <si>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</si>
  <si>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</si>
  <si>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</si>
  <si>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</si>
  <si>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</si>
  <si>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</si>
  <si>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</si>
  <si>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</si>
  <si>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</si>
  <si>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</si>
  <si>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</si>
  <si>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</si>
  <si>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</si>
  <si>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</si>
  <si>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</si>
  <si>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</si>
  <si>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</si>
  <si>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</si>
  <si>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</si>
  <si>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</si>
  <si>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</si>
  <si>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</si>
  <si>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</si>
  <si>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</si>
  <si>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</si>
  <si>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</si>
  <si>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</si>
  <si>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</si>
  <si>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</si>
  <si>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</si>
  <si>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</si>
  <si>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</si>
  <si>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</si>
  <si>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</si>
  <si>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</si>
  <si>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</si>
  <si>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</si>
  <si>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</si>
  <si>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</si>
  <si>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</si>
  <si>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</si>
  <si>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</si>
  <si>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</si>
  <si>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</si>
  <si>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</si>
  <si>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</si>
  <si>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</si>
  <si>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</si>
  <si>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</si>
  <si>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</si>
  <si>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</si>
  <si>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</si>
  <si>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</si>
  <si>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</si>
  <si>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</si>
  <si>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</si>
  <si>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</si>
  <si>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</si>
  <si>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</si>
  <si>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</si>
  <si>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</si>
  <si>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</si>
  <si>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</si>
  <si>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</si>
  <si>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</si>
  <si>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</si>
  <si>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</si>
  <si>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</si>
  <si>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</si>
  <si>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</si>
  <si>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</si>
  <si>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</si>
  <si>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</si>
  <si>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</si>
  <si>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</si>
  <si>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</si>
  <si>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</si>
  <si>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</si>
  <si>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</si>
  <si>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</si>
  <si>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</si>
  <si>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</si>
  <si>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</si>
  <si>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</si>
  <si>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</si>
  <si>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</si>
  <si>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</si>
  <si>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</si>
  <si>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</si>
  <si>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</si>
  <si>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</si>
  <si>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</si>
  <si>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</si>
  <si>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</si>
  <si>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</si>
  <si>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</si>
  <si>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</si>
  <si>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</si>
  <si>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</si>
  <si>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</si>
  <si>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</si>
  <si>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</si>
  <si>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</si>
  <si>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</si>
  <si>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</si>
  <si>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</si>
  <si>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</si>
  <si>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</si>
  <si>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</si>
  <si>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</si>
  <si>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</si>
  <si>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</si>
  <si>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</si>
  <si>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</si>
  <si>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</si>
  <si>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</si>
  <si>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</si>
  <si>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</si>
  <si>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</si>
  <si>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</si>
  <si>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</si>
  <si>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</si>
  <si>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</si>
  <si>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</si>
  <si>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</si>
  <si>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</si>
  <si>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</si>
  <si>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</si>
  <si>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</si>
  <si>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</si>
  <si>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</si>
  <si>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</si>
  <si>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</si>
  <si>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</si>
  <si>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</si>
  <si>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</si>
  <si>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</si>
  <si>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</si>
  <si>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</si>
  <si>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</si>
  <si>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</si>
  <si>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</si>
  <si>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</si>
  <si>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</si>
  <si>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</si>
  <si>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</si>
  <si>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</si>
  <si>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</si>
  <si>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</si>
  <si>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</si>
  <si>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</si>
  <si>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</si>
  <si>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</si>
  <si>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</si>
  <si>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</si>
  <si>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</si>
  <si>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</si>
  <si>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</si>
  <si>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</si>
  <si>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</si>
  <si>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</si>
  <si>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</si>
  <si>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</si>
  <si>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</si>
  <si>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</si>
  <si>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</si>
  <si>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</si>
  <si>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</si>
  <si>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</si>
  <si>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</si>
  <si>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</si>
  <si>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</si>
  <si>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</si>
  <si>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</si>
  <si>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</si>
  <si>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</si>
  <si>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</si>
  <si>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</si>
  <si>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</si>
  <si>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</si>
  <si>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</si>
  <si>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</si>
  <si>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</si>
  <si>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</si>
  <si>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</si>
  <si>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</si>
  <si>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</si>
  <si>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</si>
  <si>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</si>
  <si>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</si>
  <si>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</si>
  <si>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</si>
  <si>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</si>
  <si>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</si>
  <si>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</si>
  <si>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</si>
  <si>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</si>
  <si>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</si>
  <si>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</si>
  <si>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</si>
  <si>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</si>
  <si>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</si>
  <si>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</si>
  <si>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</si>
  <si>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</si>
  <si>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</si>
  <si>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</si>
  <si>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</si>
  <si>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</si>
  <si>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</si>
  <si>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</si>
  <si>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</si>
  <si>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</si>
  <si>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</si>
  <si>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</si>
  <si>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</si>
  <si>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</si>
  <si>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</si>
  <si>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</si>
  <si>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</si>
  <si>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</si>
  <si>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</si>
  <si>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</si>
  <si>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</si>
  <si>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</si>
  <si>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</si>
  <si>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</si>
  <si>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</si>
  <si>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</si>
  <si>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</si>
  <si>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</si>
  <si>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</si>
  <si>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</si>
  <si>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</si>
  <si>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</si>
  <si>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</si>
  <si>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</si>
  <si>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</si>
  <si>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</si>
  <si>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</si>
  <si>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</si>
  <si>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</si>
  <si>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</si>
  <si>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</si>
  <si>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</si>
  <si>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</si>
  <si>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</si>
  <si>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</si>
  <si>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</si>
  <si>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</si>
  <si>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</si>
  <si>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</si>
  <si>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</si>
  <si>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</si>
  <si>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</si>
  <si>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</si>
  <si>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</si>
  <si>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</si>
  <si>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</si>
  <si>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</si>
  <si>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</si>
  <si>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</si>
  <si>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</si>
  <si>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</si>
  <si>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</si>
  <si>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</si>
  <si>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</si>
  <si>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</si>
  <si>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</si>
  <si>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</si>
  <si>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</si>
  <si>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</si>
  <si>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</si>
  <si>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</si>
  <si>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</si>
  <si>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</si>
  <si>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</si>
  <si>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</si>
  <si>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</si>
  <si>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</si>
  <si>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</si>
  <si>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</si>
  <si>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</si>
  <si>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</si>
  <si>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</si>
  <si>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</si>
  <si>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</si>
  <si>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</si>
  <si>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</si>
  <si>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</si>
  <si>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</si>
  <si>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</si>
  <si>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</si>
  <si>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</si>
  <si>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</si>
  <si>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</si>
  <si>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</si>
  <si>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</si>
  <si>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</si>
  <si>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</si>
  <si>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</si>
  <si>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</si>
  <si>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</si>
  <si>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</si>
  <si>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</si>
  <si>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</si>
  <si>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</si>
  <si>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</si>
  <si>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</si>
  <si>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</si>
  <si>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</si>
  <si>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</si>
  <si>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</si>
  <si>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</si>
  <si>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</si>
  <si>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</si>
  <si>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</si>
  <si>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</si>
  <si>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</si>
  <si>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</si>
  <si>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</si>
  <si>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</si>
  <si>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</si>
  <si>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</si>
  <si>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</si>
  <si>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</si>
  <si>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</si>
  <si>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</si>
  <si>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</si>
  <si>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</si>
  <si>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</si>
  <si>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</si>
  <si>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</si>
  <si>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</si>
  <si>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</si>
  <si>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</si>
  <si>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</si>
  <si>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</si>
  <si>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</si>
  <si>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</si>
  <si>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</si>
  <si>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</si>
  <si>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</si>
  <si>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</si>
  <si>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</si>
  <si>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</si>
  <si>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</si>
  <si>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</si>
  <si>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</si>
  <si>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</si>
  <si>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</si>
  <si>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</si>
  <si>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</si>
  <si>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</si>
  <si>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</si>
  <si>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</si>
  <si>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</si>
  <si>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</si>
  <si>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</si>
  <si>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</si>
  <si>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</si>
  <si>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</si>
  <si>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</si>
  <si>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</si>
  <si>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</si>
  <si>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</si>
  <si>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</si>
  <si>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</si>
  <si>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</si>
  <si>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</si>
  <si>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</si>
  <si>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</si>
  <si>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</si>
  <si>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</si>
  <si>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</si>
  <si>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</si>
  <si>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</si>
  <si>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</si>
  <si>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</si>
  <si>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</si>
  <si>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</si>
  <si>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</si>
  <si>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</si>
  <si>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</si>
  <si>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</si>
  <si>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</si>
  <si>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</si>
  <si>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</si>
  <si>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</si>
  <si>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</si>
  <si>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</si>
  <si>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</si>
  <si>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</si>
  <si>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</si>
  <si>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</si>
  <si>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</si>
  <si>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</si>
  <si>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</si>
  <si>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</si>
  <si>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</si>
  <si>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</si>
  <si>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</si>
  <si>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</si>
  <si>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</si>
  <si>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</si>
  <si>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</si>
  <si>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</si>
  <si>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</si>
  <si>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</si>
  <si>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</si>
  <si>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</si>
  <si>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</si>
  <si>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</si>
  <si>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</si>
  <si>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</si>
  <si>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</si>
  <si>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</si>
  <si>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</si>
  <si>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</si>
  <si>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</si>
  <si>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</si>
  <si>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</si>
  <si>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</si>
  <si>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</si>
  <si>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</si>
  <si>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</si>
  <si>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</si>
  <si>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</si>
  <si>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</si>
  <si>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</si>
  <si>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</si>
  <si>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</si>
  <si>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</si>
  <si>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</si>
  <si>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</si>
  <si>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</si>
  <si>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</si>
  <si>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</si>
  <si>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</si>
  <si>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</si>
  <si>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</si>
  <si>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</si>
  <si>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</si>
  <si>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</si>
  <si>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</si>
  <si>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</si>
  <si>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</si>
  <si>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</si>
  <si>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</si>
  <si>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</si>
  <si>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</si>
  <si>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</si>
  <si>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</si>
  <si>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</si>
  <si>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</si>
  <si>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</si>
  <si>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</si>
  <si>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</si>
  <si>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</si>
  <si>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</si>
  <si>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</si>
  <si>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</si>
  <si>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</si>
  <si>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</si>
  <si>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</si>
  <si>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</si>
  <si>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</si>
  <si>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</si>
  <si>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</si>
  <si>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</si>
  <si>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</si>
  <si>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</si>
  <si>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</si>
  <si>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</si>
  <si>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</si>
  <si>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</si>
  <si>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</si>
  <si>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</si>
  <si>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</si>
  <si>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</si>
  <si>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</si>
  <si>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</si>
  <si>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</si>
  <si>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</si>
  <si>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</si>
  <si>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</si>
  <si>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</si>
  <si>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</si>
  <si>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</si>
  <si>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</si>
  <si>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</si>
  <si>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</si>
  <si>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</si>
  <si>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</si>
  <si>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</si>
  <si>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</si>
  <si>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</si>
  <si>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</si>
  <si>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</si>
  <si>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</si>
  <si>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</si>
  <si>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</si>
  <si>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</si>
  <si>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</si>
  <si>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</si>
  <si>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</si>
  <si>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</si>
  <si>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</si>
  <si>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</si>
  <si>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</si>
  <si>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</si>
  <si>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</si>
  <si>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</si>
  <si>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</si>
  <si>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</si>
  <si>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</si>
  <si>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</si>
  <si>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</si>
  <si>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</si>
  <si>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</si>
  <si>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</si>
  <si>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</si>
  <si>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</si>
  <si>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</si>
  <si>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</si>
  <si>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</si>
  <si>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</si>
  <si>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</si>
  <si>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</si>
  <si>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</si>
  <si>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</si>
  <si>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</si>
  <si>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</si>
  <si>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</si>
  <si>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</si>
  <si>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</si>
  <si>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</si>
  <si>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</si>
  <si>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</si>
  <si>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</si>
  <si>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</si>
  <si>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</si>
  <si>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</si>
  <si>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</si>
  <si>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</si>
  <si>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</si>
  <si>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</si>
  <si>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</si>
  <si>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</si>
  <si>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</si>
  <si>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</si>
  <si>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</si>
  <si>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</si>
  <si>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</si>
  <si>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</si>
  <si>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</si>
  <si>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</si>
  <si>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</si>
  <si>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</si>
  <si>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</si>
  <si>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</si>
  <si>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</si>
  <si>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</si>
  <si>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</si>
  <si>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</si>
  <si>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</si>
  <si>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</si>
  <si>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</si>
  <si>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</si>
  <si>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</si>
  <si>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</si>
  <si>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</si>
  <si>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</si>
  <si>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</si>
  <si>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</si>
  <si>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</si>
  <si>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</si>
  <si>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</si>
  <si>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</si>
  <si>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</si>
  <si>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</si>
  <si>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</si>
  <si>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</si>
  <si>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</si>
  <si>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</si>
  <si>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</si>
  <si>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</si>
  <si>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</si>
  <si>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</si>
  <si>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</si>
  <si>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</si>
  <si>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</si>
  <si>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</si>
  <si>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</si>
  <si>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</si>
  <si>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</si>
  <si>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</si>
  <si>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</si>
  <si>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</si>
  <si>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</si>
  <si>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</si>
  <si>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</si>
  <si>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</si>
  <si>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</si>
  <si>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</si>
  <si>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</si>
  <si>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</si>
  <si>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</si>
  <si>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</si>
  <si>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</si>
  <si>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</si>
  <si>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</si>
  <si>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</si>
  <si>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</si>
  <si>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</si>
  <si>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</si>
  <si>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</si>
  <si>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</si>
  <si>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</si>
  <si>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</si>
  <si>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</si>
  <si>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</si>
  <si>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</si>
  <si>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</si>
  <si>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</si>
  <si>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</si>
  <si>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</si>
  <si>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</si>
  <si>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</si>
  <si>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</si>
  <si>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</si>
  <si>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</si>
  <si>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</si>
  <si>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</si>
  <si>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</si>
  <si>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</si>
  <si>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</si>
  <si>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</si>
  <si>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</si>
  <si>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</si>
  <si>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</si>
  <si>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</si>
  <si>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</si>
  <si>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</si>
  <si>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</si>
  <si>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</si>
  <si>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</si>
  <si>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</si>
  <si>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</si>
  <si>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</si>
  <si>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</si>
  <si>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</si>
  <si>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</si>
  <si>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</si>
  <si>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</si>
  <si>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</si>
  <si>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</si>
  <si>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</si>
  <si>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</si>
  <si>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</si>
  <si>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</si>
  <si>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</si>
  <si>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</si>
  <si>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</si>
  <si>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</si>
  <si>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</si>
  <si>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</si>
  <si>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</si>
  <si>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</si>
  <si>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</si>
  <si>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</si>
  <si>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</si>
  <si>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</si>
  <si>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</si>
  <si>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</si>
  <si>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</si>
  <si>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</si>
  <si>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</si>
  <si>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</si>
  <si>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</si>
  <si>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</si>
  <si>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</si>
  <si>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</si>
  <si>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</si>
  <si>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</si>
  <si>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</si>
  <si>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</si>
  <si>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</si>
  <si>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</si>
  <si>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</si>
  <si>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</si>
  <si>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</si>
  <si>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</si>
  <si>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</si>
  <si>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</si>
  <si>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</si>
  <si>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</si>
  <si>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</si>
  <si>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</si>
  <si>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</si>
  <si>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</si>
  <si>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</si>
  <si>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</si>
  <si>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</si>
  <si>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</si>
  <si>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</si>
  <si>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</si>
  <si>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</si>
  <si>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</si>
  <si>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</si>
  <si>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</si>
  <si>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</si>
  <si>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</si>
  <si>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</si>
  <si>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</si>
  <si>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</si>
  <si>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</si>
  <si>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</si>
  <si>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</si>
  <si>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</si>
  <si>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</si>
  <si>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</si>
  <si>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</si>
  <si>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</si>
  <si>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</si>
  <si>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</si>
  <si>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</si>
  <si>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</si>
  <si>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</si>
  <si>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</si>
  <si>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</si>
  <si>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</si>
  <si>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</si>
  <si>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</si>
  <si>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</si>
  <si>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</si>
  <si>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</si>
  <si>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</si>
  <si>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</si>
  <si>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</si>
  <si>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</si>
  <si>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</si>
  <si>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</si>
  <si>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</si>
  <si>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</si>
  <si>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</si>
  <si>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</si>
  <si>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</si>
  <si>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</si>
  <si>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</si>
  <si>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</si>
  <si>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</si>
  <si>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</si>
  <si>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</si>
  <si>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</si>
  <si>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</si>
  <si>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</si>
  <si>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</si>
  <si>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</si>
  <si>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</si>
  <si>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</si>
  <si>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</si>
  <si>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</si>
  <si>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</si>
  <si>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</si>
  <si>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</si>
  <si>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</si>
  <si>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</si>
  <si>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</si>
  <si>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</si>
  <si>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</si>
  <si>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</si>
  <si>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</si>
  <si>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</si>
  <si>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</si>
  <si>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</si>
  <si>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</si>
  <si>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</si>
  <si>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</si>
  <si>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</si>
  <si>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</si>
  <si>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</si>
  <si>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</si>
  <si>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</si>
  <si>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</si>
  <si>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</si>
  <si>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</si>
  <si>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</si>
  <si>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</si>
  <si>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</si>
  <si>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</si>
  <si>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</si>
  <si>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</si>
  <si>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</si>
  <si>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</si>
  <si>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</si>
  <si>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</si>
  <si>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</si>
  <si>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</si>
  <si>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</si>
  <si>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</si>
  <si>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</si>
  <si>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</si>
  <si>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</si>
  <si>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</si>
  <si>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</si>
  <si>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</si>
  <si>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</si>
  <si>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</si>
  <si>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</si>
  <si>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</si>
  <si>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</si>
  <si>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</si>
  <si>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</si>
  <si>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</si>
  <si>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</si>
  <si>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</si>
  <si>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</si>
  <si>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</si>
  <si>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</si>
  <si>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</si>
  <si>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</si>
  <si>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</si>
  <si>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</si>
  <si>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</si>
  <si>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</si>
  <si>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</si>
  <si>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</si>
  <si>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</si>
  <si>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</si>
  <si>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</si>
  <si>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</si>
  <si>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</si>
  <si>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</si>
  <si>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</si>
  <si>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</si>
  <si>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</si>
  <si>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</si>
  <si>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</si>
  <si>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</si>
  <si>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</si>
  <si>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</si>
  <si>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</si>
  <si>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</si>
  <si>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</si>
  <si>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</si>
  <si>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</si>
  <si>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</si>
  <si>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</si>
  <si>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</si>
  <si>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</si>
  <si>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</si>
  <si>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</si>
  <si>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</si>
  <si>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</si>
  <si>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</si>
  <si>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</si>
  <si>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</si>
  <si>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</si>
  <si>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</si>
  <si>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</si>
  <si>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</si>
  <si>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</si>
  <si>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</si>
  <si>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</si>
  <si>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</si>
  <si>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</si>
  <si>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</si>
  <si>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</si>
  <si>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</si>
  <si>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</si>
  <si>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</si>
  <si>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</si>
  <si>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</si>
  <si>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</si>
  <si>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</si>
  <si>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</si>
  <si>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</si>
  <si>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</si>
  <si>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</si>
  <si>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</si>
  <si>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</si>
  <si>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</si>
  <si>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</si>
  <si>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</si>
  <si>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</si>
  <si>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</si>
  <si>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</si>
  <si>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</si>
  <si>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</si>
  <si>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</si>
  <si>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</si>
  <si>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</si>
  <si>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</si>
  <si>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</si>
  <si>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</si>
  <si>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</si>
  <si>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</si>
  <si>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</si>
  <si>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</si>
  <si>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</si>
  <si>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</si>
  <si>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</si>
  <si>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</si>
  <si>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</si>
  <si>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</si>
  <si>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</si>
  <si>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</si>
  <si>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</si>
  <si>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</si>
  <si>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</si>
  <si>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</si>
  <si>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</si>
  <si>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</si>
  <si>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</si>
  <si>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</si>
  <si>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</si>
  <si>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</si>
  <si>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</si>
  <si>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</si>
  <si>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</si>
  <si>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</si>
  <si>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</si>
  <si>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</si>
  <si>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</si>
  <si>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</si>
  <si>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</si>
  <si>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</si>
  <si>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</si>
  <si>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</si>
  <si>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</si>
  <si>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</si>
  <si>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</si>
  <si>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</si>
  <si>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</si>
  <si>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</si>
  <si>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</si>
  <si>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</si>
  <si>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</si>
  <si>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</si>
  <si>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</si>
  <si>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</si>
  <si>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</si>
  <si>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</si>
  <si>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</si>
  <si>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</si>
  <si>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</si>
  <si>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</si>
  <si>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</si>
  <si>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</si>
  <si>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</si>
  <si>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</si>
  <si>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</si>
  <si>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</si>
  <si>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</si>
  <si>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</si>
  <si>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</si>
  <si>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</si>
  <si>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</si>
  <si>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</si>
  <si>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</si>
  <si>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</si>
  <si>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</si>
  <si>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</si>
  <si>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</si>
  <si>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</si>
  <si>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</si>
  <si>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</si>
  <si>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</si>
  <si>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</si>
  <si>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</si>
  <si>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</si>
  <si>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</si>
  <si>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</si>
  <si>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</si>
  <si>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</si>
  <si>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</si>
  <si>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</si>
  <si>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</si>
  <si>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</si>
  <si>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</si>
  <si>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</si>
  <si>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</si>
  <si>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</si>
  <si>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</si>
  <si>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</si>
  <si>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</si>
  <si>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</si>
  <si>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</si>
  <si>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</si>
  <si>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</si>
  <si>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</si>
  <si>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</si>
  <si>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</si>
  <si>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</si>
  <si>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</si>
  <si>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</si>
  <si>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</si>
  <si>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</si>
  <si>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</si>
  <si>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</si>
  <si>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</si>
  <si>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</si>
  <si>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</si>
  <si>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</si>
  <si>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</si>
  <si>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</si>
  <si>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</si>
  <si>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</si>
  <si>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</si>
  <si>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</si>
  <si>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</si>
  <si>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</si>
  <si>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</si>
  <si>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</si>
  <si>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</si>
  <si>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</si>
  <si>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</si>
  <si>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</si>
  <si>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</si>
  <si>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</si>
  <si>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</si>
  <si>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</si>
  <si>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</si>
  <si>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</si>
  <si>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</si>
  <si>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</si>
  <si>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</si>
  <si>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</si>
  <si>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</si>
  <si>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</si>
  <si>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</si>
  <si>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</si>
  <si>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</si>
  <si>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</si>
  <si>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</si>
  <si>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</si>
  <si>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</si>
  <si>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</si>
  <si>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</si>
  <si>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</si>
  <si>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</si>
  <si>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</si>
  <si>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</si>
  <si>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</si>
  <si>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</si>
  <si>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</si>
  <si>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</si>
  <si>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</si>
  <si>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</si>
  <si>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</si>
  <si>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</si>
  <si>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</si>
  <si>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</si>
  <si>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</si>
  <si>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</si>
  <si>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</si>
  <si>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</si>
  <si>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</si>
  <si>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</si>
  <si>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</si>
  <si>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</si>
  <si>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</si>
  <si>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</si>
  <si>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</si>
  <si>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</si>
  <si>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</si>
  <si>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</si>
  <si>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</si>
  <si>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</si>
  <si>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</si>
  <si>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</si>
  <si>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</si>
  <si>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</si>
  <si>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</si>
  <si>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</si>
  <si>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</si>
  <si>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</si>
  <si>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</si>
  <si>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</si>
  <si>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</si>
  <si>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</si>
  <si>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</si>
  <si>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</si>
  <si>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</si>
  <si>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</si>
  <si>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</si>
  <si>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</si>
  <si>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</si>
  <si>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</si>
  <si>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</si>
  <si>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</si>
  <si>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</si>
  <si>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</si>
  <si>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</si>
  <si>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</si>
  <si>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</si>
  <si>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</si>
  <si>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</si>
  <si>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</si>
  <si>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</si>
  <si>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</si>
  <si>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</si>
  <si>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</si>
  <si>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</si>
  <si>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</si>
  <si>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</si>
  <si>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</si>
  <si>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</si>
  <si>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</si>
  <si>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</si>
  <si>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</si>
  <si>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</si>
  <si>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</si>
  <si>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</si>
  <si>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</si>
  <si>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</si>
  <si>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</si>
  <si>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</si>
  <si>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</si>
  <si>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</si>
  <si>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</si>
  <si>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</si>
  <si>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</si>
  <si>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</si>
  <si>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</si>
  <si>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</si>
  <si>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</si>
  <si>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</si>
  <si>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</si>
  <si>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</si>
  <si>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</si>
  <si>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</si>
  <si>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</si>
  <si>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</si>
  <si>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</si>
  <si>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</si>
  <si>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</si>
  <si>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</si>
  <si>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</si>
  <si>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</si>
  <si>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</si>
  <si>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</si>
  <si>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</si>
  <si>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</si>
  <si>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</si>
  <si>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</si>
  <si>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</si>
  <si>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</si>
  <si>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</si>
  <si>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</si>
  <si>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</si>
  <si>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</si>
  <si>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</si>
  <si>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</si>
  <si>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</si>
  <si>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</si>
  <si>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</si>
  <si>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</si>
  <si>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</si>
  <si>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</si>
  <si>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</si>
  <si>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</si>
  <si>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</si>
  <si>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</si>
  <si>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</si>
  <si>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</si>
  <si>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</si>
  <si>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</si>
  <si>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</si>
  <si>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</si>
  <si>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</si>
  <si>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</si>
  <si>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</si>
  <si>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</si>
  <si>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</si>
  <si>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</si>
  <si>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</si>
  <si>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</si>
  <si>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</si>
  <si>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</si>
  <si>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</si>
  <si>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</si>
  <si>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</si>
  <si>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</si>
  <si>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</si>
  <si>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</si>
  <si>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</si>
  <si>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</si>
  <si>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</si>
  <si>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</si>
  <si>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</si>
  <si>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</si>
  <si>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</si>
  <si>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</si>
  <si>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</si>
  <si>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</si>
  <si>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</si>
  <si>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</si>
  <si>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</si>
  <si>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</si>
  <si>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</si>
  <si>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</si>
  <si>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</si>
  <si>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</si>
  <si>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</si>
  <si>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</si>
  <si>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</si>
  <si>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</si>
  <si>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</si>
  <si>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</si>
  <si>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</si>
  <si>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</si>
  <si>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</si>
  <si>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</si>
  <si>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</si>
  <si>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</si>
  <si>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</si>
  <si>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</si>
  <si>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</si>
  <si>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</si>
  <si>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</si>
  <si>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</si>
  <si>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</si>
  <si>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</si>
  <si>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</si>
  <si>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</si>
  <si>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</si>
  <si>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</si>
  <si>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</si>
  <si>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</si>
  <si>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</si>
  <si>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</si>
  <si>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</si>
  <si>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</si>
  <si>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</si>
  <si>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</si>
  <si>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</si>
  <si>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</si>
  <si>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</si>
  <si>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</si>
  <si>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</si>
  <si>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</si>
  <si>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</si>
  <si>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</si>
  <si>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</si>
  <si>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</si>
  <si>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</si>
  <si>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</si>
  <si>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</si>
  <si>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</si>
  <si>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</si>
  <si>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</si>
  <si>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</si>
  <si>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</si>
  <si>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</si>
  <si>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</si>
  <si>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</si>
  <si>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</si>
  <si>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</si>
  <si>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</si>
  <si>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</si>
  <si>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</si>
  <si>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</si>
  <si>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</si>
  <si>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</si>
  <si>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</si>
  <si>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</si>
  <si>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</si>
  <si>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</si>
  <si>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</si>
  <si>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</si>
  <si>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</si>
  <si>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</si>
  <si>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</si>
  <si>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</si>
  <si>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</si>
  <si>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</si>
  <si>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</si>
  <si>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</si>
  <si>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</si>
  <si>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</si>
  <si>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</si>
  <si>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</si>
  <si>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</si>
  <si>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</si>
  <si>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</si>
  <si>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</si>
  <si>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</si>
  <si>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</si>
  <si>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</si>
  <si>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</si>
  <si>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</si>
  <si>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</si>
  <si>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</si>
  <si>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</si>
  <si>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</si>
  <si>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</si>
  <si>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</si>
  <si>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</si>
  <si>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</si>
  <si>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</si>
  <si>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</si>
  <si>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</si>
  <si>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</si>
  <si>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</si>
  <si>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</si>
  <si>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</si>
  <si>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</si>
  <si>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</si>
  <si>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</si>
  <si>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</si>
  <si>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</si>
  <si>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</si>
  <si>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</si>
  <si>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</si>
  <si>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</si>
  <si>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</si>
  <si>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</si>
  <si>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</si>
  <si>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</si>
  <si>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</si>
  <si>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</si>
  <si>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</si>
  <si>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</si>
  <si>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</si>
  <si>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</si>
  <si>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</si>
  <si>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</si>
  <si>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</si>
  <si>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</si>
  <si>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</si>
  <si>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</si>
  <si>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</si>
  <si>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</si>
  <si>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</si>
  <si>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</si>
  <si>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</si>
  <si>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</si>
  <si>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</si>
  <si>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</si>
  <si>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</si>
  <si>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</si>
  <si>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</si>
  <si>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</si>
  <si>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</si>
  <si>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</si>
  <si>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</si>
  <si>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</si>
  <si>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</si>
  <si>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</si>
  <si>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</si>
  <si>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</si>
  <si>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</si>
  <si>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</si>
  <si>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</si>
  <si>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</si>
  <si>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</si>
  <si>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</si>
  <si>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</si>
  <si>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</si>
  <si>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</si>
  <si>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</si>
  <si>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</si>
  <si>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</si>
  <si>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</si>
  <si>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</si>
  <si>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</si>
  <si>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</si>
  <si>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</si>
  <si>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</si>
  <si>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</si>
  <si>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</si>
  <si>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</si>
  <si>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</si>
  <si>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</si>
  <si>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</si>
  <si>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</si>
  <si>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</si>
  <si>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</si>
  <si>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</si>
  <si>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</si>
  <si>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</si>
  <si>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</si>
  <si>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</si>
  <si>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</si>
  <si>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</si>
  <si>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</si>
  <si>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</si>
  <si>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</si>
  <si>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</si>
  <si>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</si>
  <si>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</si>
  <si>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</si>
  <si>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</si>
  <si>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</si>
  <si>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</si>
  <si>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</si>
  <si>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</si>
  <si>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</si>
  <si>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</si>
  <si>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</si>
  <si>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</si>
  <si>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</si>
  <si>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</si>
  <si>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</si>
  <si>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</si>
  <si>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</si>
  <si>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</si>
  <si>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</si>
  <si>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</si>
  <si>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</si>
  <si>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</si>
  <si>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</si>
  <si>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</si>
  <si>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</si>
  <si>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</si>
  <si>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</si>
  <si>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</si>
  <si>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</si>
  <si>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</si>
  <si>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</si>
  <si>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</si>
  <si>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</si>
  <si>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</si>
  <si>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</si>
  <si>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</si>
  <si>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</si>
  <si>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</si>
  <si>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</si>
  <si>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</si>
  <si>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</si>
  <si>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</si>
  <si>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</si>
  <si>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</si>
  <si>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</si>
  <si>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</si>
  <si>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</si>
  <si>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</si>
  <si>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</si>
  <si>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</si>
  <si>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</si>
  <si>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</si>
  <si>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</si>
  <si>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</si>
  <si>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</si>
  <si>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</si>
  <si>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</si>
  <si>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</si>
  <si>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</si>
  <si>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</si>
  <si>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</si>
  <si>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</si>
  <si>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</si>
  <si>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</si>
  <si>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</si>
  <si>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</si>
  <si>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</si>
  <si>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</si>
  <si>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</si>
  <si>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</si>
  <si>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</si>
  <si>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</si>
  <si>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</si>
  <si>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</si>
  <si>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</si>
  <si>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</si>
  <si>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</si>
  <si>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</si>
  <si>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</si>
  <si>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</si>
  <si>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</si>
  <si>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</si>
  <si>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</si>
  <si>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</si>
  <si>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</si>
  <si>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</si>
  <si>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</si>
  <si>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</si>
  <si>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</si>
  <si>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</si>
  <si>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</si>
  <si>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</si>
  <si>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</si>
  <si>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</si>
  <si>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</si>
  <si>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</si>
  <si>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</si>
  <si>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</si>
  <si>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</si>
  <si>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</si>
  <si>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</si>
  <si>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</si>
  <si>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</si>
  <si>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</si>
  <si>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</si>
  <si>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</si>
  <si>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</si>
  <si>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</si>
  <si>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</si>
  <si>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</si>
  <si>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</si>
  <si>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</si>
  <si>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</si>
  <si>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</si>
  <si>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</si>
  <si>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</si>
  <si>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</si>
  <si>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</si>
  <si>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</si>
  <si>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</si>
  <si>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</si>
  <si>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</si>
  <si>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</si>
  <si>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</si>
  <si>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</si>
  <si>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</si>
  <si>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</si>
  <si>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</si>
  <si>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</si>
  <si>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</si>
  <si>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</si>
  <si>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</si>
  <si>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</si>
  <si>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</si>
  <si>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</si>
  <si>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</si>
  <si>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</si>
  <si>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</si>
  <si>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</si>
  <si>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</si>
  <si>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</si>
  <si>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</si>
  <si>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</si>
  <si>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</si>
  <si>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</si>
  <si>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</si>
  <si>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</si>
  <si>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</si>
  <si>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</si>
  <si>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</si>
  <si>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</si>
  <si>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</si>
  <si>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</si>
  <si>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</si>
  <si>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</si>
  <si>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</si>
  <si>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</si>
  <si>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</si>
  <si>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</si>
  <si>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</si>
  <si>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</si>
  <si>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</si>
  <si>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</si>
  <si>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</si>
  <si>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</si>
  <si>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</si>
  <si>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</si>
  <si>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</si>
  <si>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</si>
  <si>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</si>
  <si>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</si>
  <si>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</si>
  <si>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</si>
  <si>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</si>
  <si>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</si>
  <si>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</si>
  <si>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</si>
  <si>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</si>
  <si>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</si>
  <si>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</si>
  <si>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</si>
  <si>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</si>
  <si>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</si>
  <si>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</si>
  <si>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</si>
  <si>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</si>
  <si>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</si>
  <si>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</si>
  <si>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</si>
  <si>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</si>
  <si>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</si>
  <si>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</si>
  <si>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</si>
  <si>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</si>
  <si>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</si>
  <si>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</si>
  <si>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</si>
  <si>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</si>
  <si>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</si>
  <si>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</si>
  <si>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</si>
  <si>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</si>
  <si>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</si>
  <si>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</si>
  <si>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</si>
  <si>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</si>
  <si>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</si>
  <si>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</si>
  <si>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</si>
  <si>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</si>
  <si>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</si>
  <si>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</si>
  <si>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</si>
  <si>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</si>
  <si>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</si>
  <si>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</si>
  <si>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</si>
  <si>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</si>
  <si>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</si>
  <si>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</si>
  <si>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</si>
  <si>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</si>
  <si>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</si>
  <si>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</si>
  <si>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</si>
  <si>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</si>
  <si>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</si>
  <si>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</si>
  <si>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</si>
  <si>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</si>
  <si>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</si>
  <si>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</si>
  <si>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</si>
  <si>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</si>
  <si>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</si>
  <si>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</si>
  <si>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</si>
  <si>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</si>
  <si>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</si>
  <si>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</si>
  <si>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</si>
  <si>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</si>
  <si>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</si>
  <si>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</si>
  <si>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</si>
  <si>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</si>
  <si>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</si>
  <si>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</si>
  <si>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</si>
  <si>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</si>
  <si>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</si>
  <si>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</si>
  <si>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</si>
  <si>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</si>
  <si>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</si>
  <si>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</si>
  <si>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</si>
  <si>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</si>
  <si>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</si>
  <si>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</si>
  <si>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</si>
  <si>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</si>
  <si>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</si>
  <si>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</si>
  <si>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</si>
  <si>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</si>
  <si>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</si>
  <si>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</si>
  <si>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</si>
  <si>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</si>
  <si>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</si>
  <si>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</si>
  <si>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</si>
  <si>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</si>
  <si>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</si>
  <si>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</si>
  <si>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</si>
  <si>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</si>
  <si>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</si>
  <si>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</si>
  <si>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</si>
  <si>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</si>
  <si>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</si>
  <si>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</si>
  <si>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</si>
  <si>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</si>
  <si>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</si>
  <si>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</si>
  <si>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</si>
  <si>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</si>
  <si>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</si>
  <si>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</si>
  <si>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</si>
  <si>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</si>
  <si>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</si>
  <si>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</si>
  <si>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</si>
  <si>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</si>
  <si>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</si>
  <si>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</si>
  <si>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</si>
  <si>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</si>
  <si>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</si>
  <si>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</si>
  <si>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</si>
  <si>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</si>
  <si>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</si>
  <si>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</si>
  <si>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</si>
  <si>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</si>
  <si>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</si>
  <si>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</si>
  <si>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</si>
  <si>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</si>
  <si>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</si>
  <si>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</si>
  <si>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</si>
  <si>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</si>
  <si>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</si>
  <si>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</si>
  <si>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</si>
  <si>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</si>
  <si>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</si>
  <si>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</si>
  <si>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</si>
  <si>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</si>
  <si>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</si>
  <si>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</si>
  <si>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</si>
  <si>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</si>
  <si>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</si>
  <si>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</si>
  <si>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</si>
  <si>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</si>
  <si>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</si>
  <si>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</si>
  <si>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</si>
  <si>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</si>
  <si>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</si>
  <si>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</si>
  <si>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</si>
  <si>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</si>
  <si>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</si>
  <si>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</si>
  <si>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</si>
  <si>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</si>
  <si>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</si>
  <si>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</si>
  <si>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</si>
  <si>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</si>
  <si>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</si>
  <si>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</si>
  <si>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</si>
  <si>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</si>
  <si>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</si>
  <si>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</si>
  <si>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</si>
  <si>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</si>
  <si>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</si>
  <si>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</si>
  <si>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</si>
  <si>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</si>
  <si>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</si>
  <si>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</si>
  <si>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</si>
  <si>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</si>
  <si>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</si>
  <si>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</si>
  <si>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</si>
  <si>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</si>
  <si>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</si>
  <si>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</si>
  <si>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</si>
  <si>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</si>
  <si>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</si>
  <si>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</si>
  <si>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</si>
  <si>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</si>
  <si>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</si>
  <si>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</si>
  <si>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</si>
  <si>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</si>
  <si>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</si>
  <si>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</si>
  <si>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</si>
  <si>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</si>
  <si>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</si>
  <si>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</si>
  <si>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</si>
  <si>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</si>
  <si>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</si>
  <si>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</si>
  <si>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</si>
  <si>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</si>
  <si>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</si>
  <si>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</si>
  <si>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</si>
  <si>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</si>
  <si>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</si>
  <si>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</si>
  <si>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</si>
  <si>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</si>
  <si>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</si>
  <si>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</si>
  <si>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</si>
  <si>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</si>
  <si>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</si>
  <si>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</si>
  <si>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</si>
  <si>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</si>
  <si>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</si>
  <si>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</si>
  <si>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</si>
  <si>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</si>
  <si>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</si>
  <si>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</si>
  <si>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</si>
  <si>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</si>
  <si>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</si>
  <si>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</si>
  <si>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</si>
  <si>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</si>
  <si>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</si>
  <si>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</si>
  <si>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</si>
  <si>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</si>
  <si>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</si>
  <si>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</si>
  <si>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</si>
  <si>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</si>
  <si>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</si>
  <si>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</si>
  <si>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</si>
  <si>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</si>
  <si>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</si>
  <si>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</si>
  <si>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</si>
  <si>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</si>
  <si>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</si>
  <si>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</si>
  <si>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</si>
  <si>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</si>
  <si>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</si>
  <si>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</si>
  <si>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</si>
  <si>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</si>
  <si>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</si>
  <si>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</si>
  <si>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</si>
  <si>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</si>
  <si>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</si>
  <si>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</si>
  <si>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</si>
  <si>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</si>
  <si>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</si>
  <si>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</si>
  <si>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</si>
  <si>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</si>
  <si>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</si>
  <si>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</si>
  <si>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</si>
  <si>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</si>
  <si>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</si>
  <si>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</si>
  <si>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</si>
  <si>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</si>
  <si>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</si>
  <si>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</si>
  <si>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</si>
  <si>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</si>
  <si>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</si>
  <si>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</si>
  <si>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</si>
  <si>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</si>
  <si>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</si>
  <si>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</si>
  <si>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</si>
  <si>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</si>
  <si>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</si>
  <si>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</si>
  <si>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</si>
  <si>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</si>
  <si>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</si>
  <si>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</si>
  <si>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</si>
  <si>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</si>
  <si>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</si>
  <si>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</si>
  <si>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</si>
  <si>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</si>
  <si>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</si>
  <si>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</si>
  <si>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</si>
  <si>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</si>
  <si>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</si>
  <si>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</si>
  <si>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</si>
  <si>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</si>
  <si>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</si>
  <si>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</si>
  <si>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</si>
  <si>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</si>
  <si>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</si>
  <si>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</si>
  <si>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</si>
  <si>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</si>
  <si>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</si>
  <si>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</si>
  <si>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</si>
  <si>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</si>
  <si>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</si>
  <si>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</si>
  <si>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</si>
  <si>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</si>
  <si>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</si>
  <si>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</si>
  <si>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</si>
  <si>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</si>
  <si>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</si>
  <si>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</si>
  <si>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</si>
  <si>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</si>
  <si>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</si>
  <si>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</si>
  <si>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</si>
  <si>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</si>
  <si>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</si>
  <si>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</si>
  <si>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</si>
  <si>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</si>
  <si>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</si>
  <si>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</si>
  <si>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</si>
  <si>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</si>
  <si>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</si>
  <si>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</si>
  <si>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</si>
  <si>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</si>
  <si>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</si>
  <si>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</si>
  <si>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</si>
  <si>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</si>
  <si>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</si>
  <si>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</si>
  <si>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</si>
  <si>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</si>
  <si>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</si>
  <si>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</si>
  <si>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</si>
  <si>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</si>
  <si>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</si>
  <si>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</si>
  <si>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</si>
  <si>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</si>
  <si>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</si>
  <si>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</si>
  <si>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</si>
  <si>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</si>
  <si>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</si>
  <si>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</si>
  <si>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</si>
  <si>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</si>
  <si>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</si>
  <si>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</si>
  <si>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</si>
  <si>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</si>
  <si>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</si>
  <si>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</si>
  <si>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</si>
  <si>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</si>
  <si>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</si>
  <si>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</si>
  <si>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</si>
  <si>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</si>
  <si>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</si>
  <si>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</si>
  <si>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</si>
  <si>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</si>
  <si>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</si>
  <si>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</si>
  <si>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</si>
  <si>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</si>
  <si>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</si>
  <si>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</si>
  <si>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</si>
  <si>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</si>
  <si>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</si>
  <si>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</si>
  <si>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</si>
  <si>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</si>
  <si>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</si>
  <si>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</si>
  <si>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</si>
  <si>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</si>
  <si>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</si>
  <si>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</si>
  <si>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</si>
  <si>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</si>
  <si>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</si>
  <si>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</si>
  <si>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</si>
  <si>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</si>
  <si>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</si>
  <si>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</si>
  <si>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</si>
  <si>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</si>
  <si>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</si>
  <si>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</si>
  <si>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</si>
  <si>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</si>
  <si>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</si>
  <si>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</si>
  <si>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</si>
  <si>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</si>
  <si>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</si>
  <si>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</si>
  <si>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</si>
  <si>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</si>
  <si>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</si>
  <si>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</si>
  <si>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</si>
  <si>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</si>
  <si>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</si>
  <si>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</si>
  <si>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</si>
  <si>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</si>
  <si>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</si>
  <si>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</si>
  <si>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</si>
  <si>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</si>
  <si>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</si>
  <si>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</si>
  <si>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</si>
  <si>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</si>
  <si>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</si>
  <si>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</si>
  <si>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</si>
  <si>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</si>
  <si>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</si>
  <si>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</si>
  <si>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</si>
  <si>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</si>
  <si>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</si>
  <si>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</si>
  <si>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</si>
  <si>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</si>
  <si>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</si>
  <si>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</si>
  <si>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</si>
  <si>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</si>
  <si>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</si>
  <si>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</si>
  <si>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</si>
  <si>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</si>
  <si>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</si>
  <si>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</si>
  <si>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</si>
  <si>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</si>
  <si>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</si>
  <si>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</si>
  <si>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</si>
  <si>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</si>
  <si>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</si>
  <si>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</si>
  <si>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</si>
  <si>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</si>
  <si>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</si>
  <si>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</si>
  <si>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</si>
  <si>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</si>
  <si>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</si>
  <si>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</si>
  <si>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</si>
  <si>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</si>
  <si>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</si>
  <si>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</si>
  <si>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</si>
  <si>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</si>
  <si>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</si>
  <si>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</si>
  <si>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</si>
  <si>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</si>
  <si>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</si>
  <si>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</si>
  <si>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</si>
  <si>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</si>
  <si>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</si>
  <si>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</si>
  <si>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</si>
  <si>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</si>
  <si>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</si>
  <si>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</si>
  <si>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</si>
  <si>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</si>
  <si>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</si>
  <si>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</si>
  <si>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</si>
  <si>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</si>
  <si>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</si>
  <si>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</si>
  <si>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</si>
  <si>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</si>
  <si>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</si>
  <si>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</si>
  <si>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</si>
  <si>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</si>
  <si>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</si>
  <si>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</si>
  <si>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</si>
  <si>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</si>
  <si>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</si>
  <si>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</si>
  <si>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</si>
  <si>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</si>
  <si>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</si>
  <si>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</si>
  <si>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</si>
  <si>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</si>
  <si>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</si>
  <si>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</si>
  <si>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</si>
  <si>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</si>
  <si>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</si>
  <si>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</si>
  <si>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</si>
  <si>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</si>
  <si>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</si>
  <si>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</si>
  <si>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</si>
  <si>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</si>
  <si>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</si>
  <si>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</si>
  <si>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</si>
  <si>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</si>
  <si>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</si>
  <si>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</si>
  <si>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</si>
  <si>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</si>
  <si>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</si>
  <si>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</si>
  <si>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</si>
  <si>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</si>
  <si>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</si>
  <si>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</si>
  <si>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</si>
  <si>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</si>
  <si>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</si>
  <si>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</si>
  <si>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</si>
  <si>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</si>
  <si>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</si>
  <si>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</si>
  <si>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</si>
  <si>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</si>
  <si>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</si>
  <si>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</si>
  <si>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</si>
  <si>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</si>
  <si>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</si>
  <si>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</si>
  <si>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</si>
  <si>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</si>
  <si>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</si>
  <si>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</si>
  <si>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</si>
  <si>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</si>
  <si>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</si>
  <si>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</si>
  <si>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</si>
  <si>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</si>
  <si>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</si>
  <si>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</si>
  <si>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</si>
  <si>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</si>
  <si>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</si>
  <si>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</si>
  <si>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</si>
  <si>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</si>
  <si>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</si>
  <si>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</si>
  <si>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</si>
  <si>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</si>
  <si>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</si>
  <si>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</si>
  <si>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</si>
  <si>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</si>
  <si>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</si>
  <si>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</si>
  <si>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</si>
  <si>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</si>
  <si>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</si>
  <si>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</si>
  <si>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</si>
  <si>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</si>
  <si>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</si>
  <si>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</si>
  <si>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</si>
  <si>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</si>
  <si>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</si>
  <si>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</si>
  <si>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</si>
  <si>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</si>
  <si>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</si>
  <si>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</si>
  <si>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</si>
  <si>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</si>
  <si>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</si>
  <si>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</si>
  <si>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</si>
  <si>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</si>
  <si>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</si>
  <si>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</si>
  <si>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</si>
  <si>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</si>
  <si>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</si>
  <si>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</si>
  <si>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</si>
  <si>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</si>
  <si>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</si>
  <si>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</si>
  <si>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</si>
  <si>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</si>
  <si>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</si>
  <si>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</si>
  <si>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</si>
  <si>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</si>
  <si>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</si>
  <si>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</si>
  <si>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</si>
  <si>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</si>
  <si>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</si>
  <si>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</si>
  <si>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</si>
  <si>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</si>
  <si>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</si>
  <si>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</si>
  <si>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</si>
  <si>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</si>
  <si>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</si>
  <si>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</si>
  <si>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</si>
  <si>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</si>
  <si>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</si>
  <si>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</si>
  <si>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</si>
  <si>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</si>
  <si>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</si>
  <si>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</si>
  <si>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</si>
  <si>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</si>
  <si>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</si>
  <si>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</si>
  <si>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</si>
  <si>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</si>
  <si>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</si>
  <si>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</si>
  <si>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</si>
  <si>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</si>
  <si>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</si>
  <si>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</si>
  <si>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</si>
  <si>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</si>
  <si>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</si>
  <si>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</si>
  <si>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</si>
  <si>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</si>
  <si>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</si>
  <si>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</si>
  <si>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</si>
  <si>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</si>
  <si>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</si>
  <si>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</si>
  <si>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</si>
  <si>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</si>
  <si>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</si>
  <si>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</si>
  <si>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</si>
  <si>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</si>
  <si>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</si>
  <si>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</si>
  <si>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</si>
  <si>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</si>
  <si>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</si>
  <si>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</si>
  <si>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</si>
  <si>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</si>
  <si>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</si>
  <si>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</si>
  <si>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</si>
  <si>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</si>
  <si>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</si>
  <si>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</si>
  <si>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</si>
  <si>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</si>
  <si>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</si>
  <si>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</si>
  <si>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</si>
  <si>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</si>
  <si>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</si>
  <si>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</si>
  <si>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</si>
  <si>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</si>
  <si>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</si>
  <si>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</si>
  <si>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</si>
  <si>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</si>
  <si>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</si>
  <si>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</si>
  <si>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</si>
  <si>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</si>
  <si>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</si>
  <si>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</si>
  <si>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</si>
  <si>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</si>
  <si>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</si>
  <si>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</si>
  <si>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</si>
  <si>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</si>
  <si>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</si>
  <si>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</si>
  <si>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</si>
  <si>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</si>
  <si>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</si>
  <si>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</si>
  <si>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</si>
  <si>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</si>
  <si>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</si>
  <si>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</si>
  <si>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</si>
  <si>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</si>
  <si>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</si>
  <si>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</si>
  <si>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</si>
  <si>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</si>
  <si>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</si>
  <si>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</si>
  <si>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</si>
  <si>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</si>
  <si>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</si>
  <si>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</si>
  <si>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</si>
  <si>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</si>
  <si>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</si>
  <si>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</si>
  <si>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</si>
  <si>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</si>
  <si>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</si>
  <si>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</si>
  <si>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</si>
  <si>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</si>
  <si>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</si>
  <si>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</si>
  <si>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</si>
  <si>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</si>
  <si>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</si>
  <si>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</si>
  <si>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</si>
  <si>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</si>
  <si>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</si>
  <si>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</si>
  <si>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</si>
  <si>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</si>
  <si>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</si>
  <si>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</si>
  <si>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</si>
  <si>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</si>
  <si>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</si>
  <si>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</si>
  <si>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</si>
  <si>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</si>
  <si>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</si>
  <si>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</si>
  <si>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</si>
  <si>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</si>
  <si>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</si>
  <si>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</si>
  <si>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</si>
  <si>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</si>
  <si>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</si>
  <si>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</si>
  <si>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</si>
  <si>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</si>
  <si>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</si>
  <si>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</si>
  <si>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</si>
  <si>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</si>
  <si>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</si>
  <si>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</si>
  <si>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</si>
  <si>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</si>
  <si>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</si>
  <si>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</si>
  <si>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</si>
  <si>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</si>
  <si>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</si>
  <si>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</si>
  <si>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</si>
  <si>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</si>
  <si>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</si>
  <si>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</si>
  <si>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</si>
  <si>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</si>
  <si>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</si>
  <si>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</si>
  <si>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</si>
  <si>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</si>
  <si>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</si>
  <si>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</si>
  <si>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</si>
  <si>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</si>
  <si>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</si>
  <si>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</si>
  <si>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</si>
  <si>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</si>
  <si>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</si>
  <si>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</si>
  <si>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</si>
  <si>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</si>
  <si>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</si>
  <si>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</si>
  <si>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</si>
  <si>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</si>
  <si>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</si>
  <si>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</si>
  <si>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</si>
  <si>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</si>
  <si>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</si>
  <si>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</si>
  <si>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</si>
  <si>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</si>
  <si>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</si>
  <si>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</si>
  <si>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</si>
  <si>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</si>
  <si>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</si>
  <si>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</si>
  <si>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</si>
  <si>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</si>
  <si>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</si>
  <si>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</si>
  <si>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</si>
  <si>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</si>
  <si>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</si>
  <si>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</si>
  <si>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</si>
  <si>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</si>
  <si>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</si>
  <si>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</si>
  <si>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</si>
  <si>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</si>
  <si>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</si>
  <si>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</si>
  <si>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</si>
  <si>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</si>
  <si>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</si>
  <si>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</si>
  <si>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</si>
  <si>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</si>
  <si>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</si>
  <si>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</si>
  <si>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</si>
  <si>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</si>
  <si>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</si>
  <si>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</si>
  <si>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</si>
  <si>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</si>
  <si>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</si>
  <si>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</si>
  <si>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</si>
  <si>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</si>
  <si>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</si>
  <si>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</si>
  <si>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</si>
  <si>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</si>
  <si>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</si>
  <si>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</si>
  <si>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</si>
  <si>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</si>
  <si>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</si>
  <si>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</si>
  <si>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</si>
  <si>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</si>
  <si>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</si>
  <si>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</si>
  <si>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</si>
  <si>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</si>
  <si>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</si>
  <si>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</si>
  <si>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</si>
  <si>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</si>
  <si>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</si>
  <si>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</si>
  <si>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</si>
  <si>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</si>
  <si>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</si>
  <si>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</si>
  <si>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</si>
  <si>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</si>
  <si>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</si>
  <si>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</si>
  <si>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</si>
  <si>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</si>
  <si>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</si>
  <si>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</si>
  <si>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</si>
  <si>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</si>
  <si>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</si>
  <si>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</si>
  <si>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</si>
  <si>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</si>
  <si>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</si>
  <si>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</si>
  <si>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</si>
  <si>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</si>
  <si>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</si>
  <si>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</si>
  <si>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</si>
  <si>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</si>
  <si>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</si>
  <si>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</si>
  <si>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</si>
  <si>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</si>
  <si>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</si>
  <si>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</si>
  <si>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</si>
  <si>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</si>
  <si>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</si>
  <si>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</si>
  <si>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</si>
  <si>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</si>
  <si>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</si>
  <si>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</si>
  <si>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</si>
  <si>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</si>
  <si>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</si>
  <si>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</si>
  <si>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</si>
  <si>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</si>
  <si>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</si>
  <si>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</si>
  <si>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</si>
  <si>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</si>
  <si>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</si>
  <si>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</si>
  <si>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</si>
  <si>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</si>
  <si>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</si>
  <si>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</si>
  <si>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</si>
  <si>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</si>
  <si>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</si>
  <si>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</si>
  <si>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</si>
  <si>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</si>
  <si>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</si>
  <si>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</si>
  <si>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</si>
  <si>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</si>
  <si>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</si>
  <si>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</si>
  <si>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</si>
  <si>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</si>
  <si>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</si>
  <si>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</si>
  <si>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</si>
  <si>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</si>
  <si>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</si>
  <si>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</si>
  <si>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</si>
  <si>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</si>
  <si>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</si>
  <si>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</si>
  <si>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</si>
  <si>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</si>
  <si>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</si>
  <si>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</si>
  <si>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</si>
  <si>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</si>
  <si>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</si>
  <si>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</si>
  <si>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</si>
  <si>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</si>
  <si>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</si>
  <si>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</si>
  <si>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</si>
  <si>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</si>
  <si>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</si>
  <si>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</si>
  <si>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</si>
  <si>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</si>
  <si>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</si>
  <si>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</si>
  <si>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</si>
  <si>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</si>
  <si>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</si>
  <si>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</si>
  <si>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</si>
  <si>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</si>
  <si>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</si>
  <si>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</si>
  <si>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</si>
  <si>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</si>
  <si>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</si>
  <si>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</si>
  <si>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</si>
  <si>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</si>
  <si>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</si>
  <si>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</si>
  <si>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</si>
  <si>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</si>
  <si>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</si>
  <si>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</si>
  <si>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</si>
  <si>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</si>
  <si>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</si>
  <si>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</si>
  <si>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</si>
  <si>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</si>
  <si>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</si>
  <si>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</si>
  <si>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</si>
  <si>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</si>
  <si>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</si>
  <si>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</si>
  <si>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</si>
  <si>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</si>
  <si>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</si>
  <si>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</si>
  <si>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</si>
  <si>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</si>
  <si>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</si>
  <si>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</si>
  <si>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</si>
  <si>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</si>
  <si>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</si>
  <si>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</si>
  <si>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</si>
  <si>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</si>
  <si>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</si>
  <si>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</si>
  <si>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</si>
  <si>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</si>
  <si>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</si>
  <si>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</si>
  <si>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</si>
  <si>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</si>
  <si>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</si>
  <si>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</si>
  <si>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</si>
  <si>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</si>
  <si>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</si>
  <si>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</si>
  <si>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</si>
  <si>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</si>
  <si>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</si>
  <si>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</si>
  <si>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</si>
  <si>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</si>
  <si>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</si>
  <si>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</si>
  <si>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</si>
  <si>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</si>
  <si>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</si>
  <si>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</si>
  <si>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</si>
  <si>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</si>
  <si>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</si>
  <si>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</si>
  <si>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</si>
  <si>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</si>
  <si>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</si>
  <si>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</si>
  <si>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</si>
  <si>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</si>
  <si>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</si>
  <si>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</si>
  <si>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</si>
  <si>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</si>
  <si>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</si>
  <si>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</si>
  <si>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</si>
  <si>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</si>
  <si>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</si>
  <si>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</si>
  <si>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</si>
  <si>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</si>
  <si>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</si>
  <si>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</si>
  <si>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</si>
  <si>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</si>
  <si>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</si>
  <si>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</si>
  <si>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</si>
  <si>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</si>
  <si>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</si>
  <si>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</si>
  <si>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</si>
  <si>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</si>
  <si>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</si>
  <si>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</si>
  <si>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</si>
  <si>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</si>
  <si>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</si>
  <si>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</si>
  <si>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</si>
  <si>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</si>
  <si>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</si>
  <si>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</si>
  <si>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</si>
  <si>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</si>
  <si>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</si>
  <si>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</si>
  <si>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</si>
  <si>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</si>
  <si>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</si>
  <si>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</si>
  <si>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</si>
  <si>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</si>
  <si>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</si>
  <si>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</si>
  <si>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</si>
  <si>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</si>
  <si>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</si>
  <si>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</si>
  <si>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</si>
  <si>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</si>
  <si>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</si>
  <si>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</si>
  <si>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</si>
  <si>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</si>
  <si>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</si>
  <si>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</si>
  <si>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</si>
  <si>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</si>
  <si>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</si>
  <si>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</si>
  <si>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</si>
  <si>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</si>
  <si>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</si>
  <si>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</si>
  <si>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</si>
  <si>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</si>
  <si>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</si>
  <si>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</si>
  <si>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</si>
  <si>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</si>
  <si>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</si>
  <si>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</si>
  <si>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</si>
  <si>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</si>
  <si>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</si>
  <si>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</si>
  <si>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</si>
  <si>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</si>
  <si>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</si>
  <si>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</si>
  <si>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</si>
  <si>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</si>
  <si>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</si>
  <si>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</si>
  <si>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</si>
  <si>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</si>
  <si>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</si>
  <si>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</si>
  <si>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</si>
  <si>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</si>
  <si>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</si>
  <si>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</si>
  <si>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</si>
  <si>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</si>
  <si>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</si>
  <si>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</si>
  <si>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</si>
  <si>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</si>
  <si>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</si>
  <si>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</si>
  <si>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</si>
  <si>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</si>
  <si>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</si>
  <si>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</si>
  <si>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</si>
  <si>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</si>
  <si>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</si>
  <si>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</si>
  <si>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</si>
  <si>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</si>
  <si>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</si>
  <si>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</si>
  <si>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</si>
  <si>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</si>
  <si>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</si>
  <si>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</si>
  <si>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</si>
  <si>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</si>
  <si>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</si>
  <si>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</si>
  <si>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</si>
  <si>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</si>
  <si>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</si>
  <si>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</si>
  <si>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</si>
  <si>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</si>
  <si>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</si>
  <si>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</si>
  <si>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</si>
  <si>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</si>
  <si>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</si>
  <si>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</si>
  <si>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</si>
  <si>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</si>
  <si>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</si>
  <si>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</si>
  <si>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</si>
  <si>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</si>
  <si>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</si>
  <si>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</si>
  <si>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</si>
  <si>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</si>
  <si>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</si>
  <si>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</si>
  <si>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</si>
  <si>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</si>
  <si>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</si>
  <si>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</si>
  <si>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</si>
  <si>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</si>
  <si>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</si>
  <si>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</si>
  <si>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</si>
  <si>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</si>
  <si>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</si>
  <si>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</si>
  <si>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</si>
  <si>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</si>
  <si>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</si>
  <si>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</si>
  <si>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</si>
  <si>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</si>
  <si>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</si>
  <si>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</si>
  <si>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</si>
  <si>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</si>
  <si>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</si>
  <si>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</si>
  <si>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</si>
  <si>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</si>
  <si>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</si>
  <si>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</si>
  <si>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</si>
  <si>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</si>
  <si>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</si>
  <si>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</si>
  <si>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</si>
  <si>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</si>
  <si>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</si>
  <si>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</si>
  <si>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</si>
  <si>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</si>
  <si>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</si>
  <si>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</si>
  <si>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</si>
  <si>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</si>
  <si>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</si>
  <si>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</si>
  <si>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</si>
  <si>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</si>
  <si>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</si>
  <si>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</si>
  <si>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</si>
  <si>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</si>
  <si>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</si>
  <si>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</si>
  <si>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</si>
  <si>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</si>
  <si>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</si>
  <si>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</si>
  <si>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</si>
  <si>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</si>
  <si>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</si>
  <si>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</si>
  <si>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</si>
  <si>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</si>
  <si>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</si>
  <si>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</si>
  <si>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</si>
  <si>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</si>
  <si>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</si>
  <si>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</si>
  <si>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</si>
  <si>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</si>
  <si>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</si>
  <si>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</si>
  <si>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</si>
  <si>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</si>
  <si>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</si>
  <si>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</si>
  <si>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</si>
  <si>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</si>
  <si>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</si>
  <si>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</si>
  <si>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</si>
  <si>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</si>
  <si>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</si>
  <si>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</si>
  <si>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</si>
  <si>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</si>
  <si>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</si>
  <si>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</si>
  <si>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</si>
  <si>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</si>
  <si>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</si>
  <si>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</si>
  <si>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</si>
  <si>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</si>
  <si>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</si>
  <si>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</si>
  <si>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</si>
  <si>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</si>
  <si>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</si>
  <si>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</si>
  <si>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</si>
  <si>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</si>
  <si>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</si>
  <si>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</si>
  <si>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</si>
  <si>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</si>
  <si>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</si>
  <si>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</si>
  <si>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</si>
  <si>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</si>
  <si>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</si>
  <si>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</si>
  <si>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</si>
  <si>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</si>
  <si>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</si>
  <si>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</si>
  <si>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</si>
  <si>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</si>
  <si>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</si>
  <si>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</si>
  <si>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</si>
  <si>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</si>
  <si>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</si>
  <si>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</si>
  <si>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</si>
  <si>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</si>
  <si>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</si>
  <si>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</si>
  <si>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</si>
  <si>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</si>
  <si>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</si>
  <si>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</si>
  <si>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</si>
  <si>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</si>
  <si>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</si>
  <si>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</si>
  <si>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</si>
  <si>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</si>
  <si>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</si>
  <si>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</si>
  <si>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</si>
  <si>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</si>
  <si>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</si>
  <si>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</si>
  <si>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</si>
  <si>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</si>
  <si>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</si>
  <si>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</si>
  <si>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</si>
  <si>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</si>
  <si>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</si>
  <si>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</si>
  <si>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</si>
  <si>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</si>
  <si>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</si>
  <si>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</si>
  <si>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</si>
  <si>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</si>
  <si>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</si>
  <si>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</si>
  <si>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</si>
  <si>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</si>
  <si>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</si>
  <si>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</si>
  <si>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</si>
  <si>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</si>
  <si>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</si>
  <si>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</si>
  <si>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</si>
  <si>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</si>
  <si>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</si>
  <si>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</si>
  <si>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</si>
  <si>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</si>
  <si>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</si>
  <si>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</si>
  <si>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</si>
  <si>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</si>
  <si>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</si>
  <si>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</si>
  <si>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</si>
  <si>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</si>
  <si>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</si>
  <si>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</si>
  <si>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</si>
  <si>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</si>
  <si>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</si>
  <si>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</si>
  <si>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</si>
  <si>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</si>
  <si>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</si>
  <si>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</si>
  <si>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</si>
  <si>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</si>
  <si>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</si>
  <si>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</si>
  <si>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</si>
  <si>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</si>
  <si>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</si>
  <si>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</si>
  <si>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</si>
  <si>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</si>
  <si>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</si>
  <si>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</si>
  <si>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</si>
  <si>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</si>
  <si>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</si>
  <si>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</si>
  <si>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</si>
  <si>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</si>
  <si>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</si>
  <si>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</si>
  <si>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</si>
  <si>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</si>
  <si>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</si>
  <si>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</si>
  <si>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</si>
  <si>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</si>
  <si>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</si>
  <si>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</si>
  <si>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</si>
  <si>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</si>
  <si>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</si>
  <si>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</si>
  <si>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</si>
  <si>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</si>
  <si>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</si>
  <si>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</si>
  <si>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</si>
  <si>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</si>
  <si>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</si>
  <si>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</si>
  <si>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</si>
  <si>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</si>
  <si>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</si>
  <si>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</si>
  <si>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</si>
  <si>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</si>
  <si>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</si>
  <si>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</si>
  <si>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</si>
  <si>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</si>
  <si>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</si>
  <si>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</si>
  <si>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</si>
  <si>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</si>
  <si>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</si>
  <si>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</si>
  <si>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</si>
  <si>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</si>
  <si>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</si>
  <si>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</si>
  <si>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</si>
  <si>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</si>
  <si>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</si>
  <si>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</si>
  <si>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</si>
  <si>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</si>
  <si>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</si>
  <si>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</si>
  <si>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</si>
  <si>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</si>
  <si>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</si>
  <si>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</si>
  <si>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</si>
  <si>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</si>
  <si>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</si>
  <si>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</si>
  <si>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</si>
  <si>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</si>
  <si>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</si>
  <si>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</si>
  <si>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</si>
  <si>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</si>
  <si>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</si>
  <si>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</si>
  <si>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</si>
  <si>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</si>
  <si>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</si>
  <si>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</si>
  <si>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</si>
  <si>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</si>
  <si>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</si>
  <si>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</si>
  <si>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</si>
  <si>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</si>
  <si>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</si>
  <si>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</si>
  <si>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</si>
  <si>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</si>
  <si>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</si>
  <si>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</si>
  <si>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</si>
  <si>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</si>
  <si>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</si>
  <si>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</si>
  <si>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</si>
  <si>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</si>
  <si>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</si>
  <si>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</si>
  <si>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</si>
  <si>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</si>
  <si>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</si>
  <si>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</si>
  <si>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</si>
  <si>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</si>
  <si>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</si>
  <si>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</si>
  <si>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</si>
  <si>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</si>
  <si>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</si>
  <si>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</si>
  <si>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</si>
  <si>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</si>
  <si>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</si>
  <si>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</si>
  <si>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</si>
  <si>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</si>
  <si>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</si>
  <si>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</si>
  <si>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</si>
  <si>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</si>
  <si>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</si>
  <si>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</si>
  <si>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</si>
  <si>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</si>
  <si>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</si>
  <si>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</si>
  <si>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</si>
  <si>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</si>
  <si>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</si>
  <si>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</si>
  <si>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</si>
  <si>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</si>
  <si>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</si>
  <si>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</si>
  <si>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</si>
  <si>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</si>
  <si>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</si>
  <si>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</si>
  <si>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</si>
  <si>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</si>
  <si>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</si>
  <si>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</si>
  <si>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</si>
  <si>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</si>
  <si>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</si>
  <si>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</si>
  <si>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</si>
  <si>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</si>
  <si>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</si>
  <si>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</si>
  <si>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</si>
  <si>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</si>
  <si>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</si>
  <si>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</si>
  <si>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</si>
  <si>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</si>
  <si>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</si>
  <si>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</si>
  <si>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</si>
  <si>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</si>
  <si>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</si>
  <si>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</si>
  <si>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</si>
  <si>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</si>
  <si>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</si>
  <si>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</si>
  <si>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</si>
  <si>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</si>
  <si>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</si>
  <si>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</si>
  <si>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</si>
  <si>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</si>
  <si>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</si>
  <si>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</si>
  <si>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</si>
  <si>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</si>
  <si>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</si>
  <si>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</si>
  <si>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</si>
  <si>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</si>
  <si>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</si>
  <si>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</si>
  <si>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</si>
  <si>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</si>
  <si>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</si>
  <si>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</si>
  <si>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</si>
  <si>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</si>
  <si>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</si>
  <si>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</si>
  <si>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</si>
  <si>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</si>
  <si>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</si>
  <si>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</si>
  <si>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</si>
  <si>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</si>
  <si>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</si>
  <si>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</si>
  <si>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</si>
  <si>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</si>
  <si>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</si>
  <si>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</si>
  <si>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</si>
  <si>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</si>
  <si>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</si>
  <si>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</si>
  <si>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</si>
  <si>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</si>
  <si>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</si>
  <si>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</si>
  <si>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</si>
  <si>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</si>
  <si>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</si>
  <si>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</si>
  <si>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</si>
  <si>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</si>
  <si>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</si>
  <si>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</si>
  <si>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</si>
  <si>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</si>
  <si>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</si>
  <si>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</si>
  <si>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</si>
  <si>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</si>
  <si>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</si>
  <si>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</si>
  <si>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</si>
  <si>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</si>
  <si>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</si>
  <si>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</si>
  <si>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</si>
  <si>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</si>
  <si>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</si>
  <si>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</si>
  <si>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</si>
  <si>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</si>
  <si>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</si>
  <si>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</si>
  <si>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</si>
  <si>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</si>
  <si>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</si>
  <si>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</si>
  <si>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</si>
  <si>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</si>
  <si>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</si>
  <si>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</si>
  <si>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</si>
  <si>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</si>
  <si>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</si>
  <si>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</si>
  <si>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</si>
  <si>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</si>
  <si>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</si>
  <si>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</si>
  <si>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</si>
  <si>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</si>
  <si>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</si>
  <si>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</si>
  <si>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</si>
  <si>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</si>
  <si>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</si>
  <si>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</si>
  <si>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</si>
  <si>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</si>
  <si>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</si>
  <si>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</si>
  <si>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</si>
  <si>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</si>
  <si>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</si>
  <si>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</si>
  <si>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</si>
  <si>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</si>
  <si>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</si>
  <si>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</si>
  <si>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</si>
  <si>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</si>
  <si>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</si>
  <si>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</si>
  <si>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</si>
  <si>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</si>
  <si>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</si>
  <si>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</si>
  <si>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</si>
  <si>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</si>
  <si>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</si>
  <si>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</si>
  <si>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</si>
  <si>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</si>
  <si>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</si>
  <si>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</si>
  <si>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</si>
  <si>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</si>
  <si>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</si>
  <si>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</si>
  <si>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</si>
  <si>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</si>
  <si>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</si>
  <si>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</si>
  <si>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</si>
  <si>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</si>
  <si>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</si>
  <si>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</si>
  <si>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</si>
  <si>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</si>
  <si>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</si>
  <si>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</si>
  <si>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</si>
  <si>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</si>
  <si>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</si>
  <si>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</si>
  <si>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</si>
  <si>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</si>
  <si>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</si>
  <si>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</si>
  <si>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</si>
  <si>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</si>
  <si>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</si>
  <si>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</si>
  <si>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</si>
  <si>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</si>
  <si>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</si>
  <si>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</si>
  <si>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</si>
  <si>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</si>
  <si>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</si>
  <si>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</si>
  <si>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</si>
  <si>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</si>
  <si>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</si>
  <si>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</si>
  <si>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</si>
  <si>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</si>
  <si>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</si>
  <si>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</si>
  <si>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</si>
  <si>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</si>
  <si>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</si>
  <si>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</si>
  <si>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</si>
  <si>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</si>
  <si>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</si>
  <si>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</si>
  <si>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</si>
  <si>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</si>
  <si>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</si>
  <si>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</si>
  <si>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</si>
  <si>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</si>
  <si>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</si>
  <si>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</si>
  <si>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</si>
  <si>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</si>
  <si>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</si>
  <si>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</si>
  <si>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</si>
  <si>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</si>
  <si>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</si>
  <si>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</si>
  <si>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</si>
  <si>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</si>
  <si>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</si>
  <si>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</si>
  <si>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</si>
  <si>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</si>
  <si>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</si>
  <si>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</si>
  <si>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</si>
  <si>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</si>
  <si>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</si>
  <si>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</si>
  <si>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</si>
  <si>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</si>
  <si>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</si>
  <si>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</si>
  <si>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</si>
  <si>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</si>
  <si>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</si>
  <si>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</si>
  <si>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</si>
  <si>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</si>
  <si>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</si>
  <si>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</si>
  <si>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</si>
  <si>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</si>
  <si>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</si>
  <si>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</si>
  <si>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</si>
  <si>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</si>
  <si>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</si>
  <si>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</si>
  <si>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</si>
  <si>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</si>
  <si>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</si>
  <si>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</si>
  <si>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</si>
  <si>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</si>
  <si>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</si>
  <si>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</si>
  <si>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</si>
  <si>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</si>
  <si>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</si>
  <si>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</si>
  <si>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</si>
  <si>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</si>
  <si>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</si>
  <si>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</si>
  <si>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</si>
  <si>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</si>
  <si>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</si>
  <si>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</si>
  <si>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</si>
  <si>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</si>
  <si>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</si>
  <si>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</si>
  <si>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</si>
  <si>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</si>
  <si>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</si>
  <si>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</si>
  <si>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</si>
  <si>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</si>
  <si>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</si>
  <si>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</si>
  <si>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</si>
  <si>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</si>
  <si>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</si>
  <si>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</si>
  <si>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</si>
  <si>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</si>
  <si>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</si>
  <si>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</si>
  <si>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</si>
  <si>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</si>
  <si>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</si>
  <si>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</si>
  <si>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</si>
  <si>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</si>
  <si>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</si>
  <si>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</si>
  <si>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</si>
  <si>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</si>
  <si>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</si>
  <si>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</si>
  <si>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</si>
  <si>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</si>
  <si>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</si>
  <si>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</si>
  <si>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</si>
  <si>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</si>
  <si>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</si>
  <si>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</si>
  <si>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</si>
  <si>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</si>
  <si>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</si>
  <si>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</si>
  <si>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</si>
  <si>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</si>
  <si>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</si>
  <si>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</si>
  <si>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</si>
  <si>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</si>
  <si>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</si>
  <si>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</si>
  <si>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</si>
  <si>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</si>
  <si>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</si>
  <si>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</si>
  <si>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</si>
  <si>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</si>
  <si>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</si>
  <si>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</si>
  <si>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</si>
  <si>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</si>
  <si>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</si>
  <si>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</si>
  <si>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</si>
  <si>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</si>
  <si>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</si>
  <si>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</si>
  <si>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</si>
  <si>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</si>
  <si>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</si>
  <si>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</si>
  <si>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</si>
  <si>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</si>
  <si>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</si>
  <si>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</si>
  <si>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</si>
  <si>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</si>
  <si>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</si>
  <si>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</si>
  <si>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</si>
  <si>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</si>
  <si>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</si>
  <si>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</si>
  <si>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</si>
  <si>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</si>
  <si>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</si>
  <si>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</si>
  <si>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</si>
  <si>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</si>
  <si>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</si>
  <si>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</si>
  <si>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</si>
  <si>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</si>
  <si>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</si>
  <si>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</si>
  <si>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</si>
  <si>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</si>
  <si>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</si>
  <si>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</si>
  <si>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</si>
  <si>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</si>
  <si>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</si>
  <si>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</si>
  <si>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</si>
  <si>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</si>
  <si>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</si>
  <si>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</si>
  <si>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</si>
  <si>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</si>
  <si>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</si>
  <si>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</si>
  <si>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</si>
  <si>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</si>
  <si>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</si>
  <si>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</si>
  <si>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</si>
  <si>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</si>
  <si>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</si>
  <si>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</si>
  <si>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</si>
  <si>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</si>
  <si>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</si>
  <si>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</si>
  <si>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</si>
  <si>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</si>
  <si>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</si>
  <si>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</si>
  <si>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</si>
  <si>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</si>
  <si>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</si>
  <si>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</si>
  <si>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</si>
  <si>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</si>
  <si>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</si>
  <si>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</si>
  <si>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</si>
  <si>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</si>
  <si>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</si>
  <si>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</si>
  <si>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</si>
  <si>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</si>
  <si>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</si>
  <si>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</si>
  <si>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</si>
  <si>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</si>
  <si>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</si>
  <si>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</si>
  <si>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</si>
  <si>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</si>
  <si>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</si>
  <si>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</si>
  <si>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</si>
  <si>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</si>
  <si>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</si>
  <si>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</si>
  <si>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</si>
  <si>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</si>
  <si>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</si>
  <si>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</si>
  <si>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</si>
  <si>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</si>
  <si>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</si>
  <si>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</si>
  <si>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</si>
  <si>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</si>
  <si>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</si>
  <si>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</si>
  <si>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</si>
  <si>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</si>
  <si>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</si>
  <si>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</si>
  <si>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</si>
  <si>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</si>
  <si>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</si>
  <si>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</si>
  <si>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</si>
  <si>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</si>
  <si>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</si>
  <si>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</si>
  <si>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</si>
  <si>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</si>
  <si>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</si>
  <si>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</si>
  <si>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</si>
  <si>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</si>
  <si>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</si>
  <si>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</si>
  <si>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</si>
  <si>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</si>
  <si>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</si>
  <si>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</si>
  <si>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</si>
  <si>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</si>
  <si>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</si>
  <si>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</si>
  <si>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</si>
  <si>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</si>
  <si>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</si>
  <si>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</si>
  <si>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</si>
  <si>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</si>
  <si>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</si>
  <si>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</si>
  <si>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</si>
  <si>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</si>
  <si>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</si>
  <si>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</si>
  <si>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</si>
  <si>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</si>
  <si>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</si>
  <si>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</si>
  <si>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</si>
  <si>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</si>
  <si>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</si>
  <si>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</si>
  <si>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</si>
  <si>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</si>
  <si>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</si>
  <si>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</si>
  <si>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</si>
  <si>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</si>
  <si>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</si>
  <si>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</si>
  <si>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</si>
  <si>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</si>
  <si>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</si>
  <si>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</si>
  <si>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</si>
  <si>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</si>
  <si>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</si>
  <si>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</si>
  <si>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</si>
  <si>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</si>
  <si>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</si>
  <si>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</si>
  <si>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</si>
  <si>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</si>
  <si>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</si>
  <si>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</si>
  <si>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</si>
  <si>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</si>
  <si>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</si>
  <si>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</si>
  <si>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</si>
  <si>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</si>
  <si>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</si>
  <si>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</si>
  <si>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</si>
  <si>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</si>
  <si>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</si>
  <si>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</si>
  <si>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</si>
  <si>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</si>
  <si>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</si>
  <si>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</si>
  <si>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</si>
  <si>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</si>
  <si>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</si>
  <si>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</si>
  <si>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</si>
  <si>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</si>
  <si>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</si>
  <si>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</si>
  <si>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</si>
  <si>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</si>
  <si>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</si>
  <si>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</si>
  <si>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</si>
  <si>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</si>
  <si>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</si>
  <si>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</si>
  <si>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</si>
  <si>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</si>
  <si>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</si>
  <si>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</si>
  <si>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</si>
  <si>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</si>
  <si>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</si>
  <si>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</si>
  <si>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</si>
  <si>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</si>
  <si>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</si>
  <si>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</si>
  <si>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</si>
  <si>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</si>
  <si>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</si>
  <si>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</si>
  <si>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</si>
  <si>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</si>
  <si>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</si>
  <si>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</si>
  <si>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</si>
  <si>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</si>
  <si>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</si>
  <si>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</si>
  <si>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</si>
  <si>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</si>
  <si>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</si>
  <si>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</si>
  <si>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</si>
  <si>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</si>
  <si>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</si>
  <si>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</si>
  <si>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</si>
  <si>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</si>
  <si>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</si>
  <si>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</si>
  <si>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</si>
  <si>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</si>
  <si>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</si>
  <si>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</si>
  <si>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</si>
  <si>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</si>
  <si>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</si>
  <si>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</si>
  <si>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</si>
  <si>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</si>
  <si>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</si>
  <si>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</si>
  <si>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</si>
  <si>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</si>
  <si>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</si>
  <si>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</si>
  <si>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</si>
  <si>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</si>
  <si>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</si>
  <si>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</si>
  <si>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</si>
  <si>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</si>
  <si>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</si>
  <si>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</si>
  <si>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</si>
  <si>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</si>
  <si>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</si>
  <si>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</si>
  <si>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</si>
  <si>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</si>
  <si>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</si>
  <si>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</si>
  <si>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</si>
  <si>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</si>
  <si>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</si>
  <si>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</si>
  <si>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</si>
  <si>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</si>
  <si>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</si>
  <si>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</si>
  <si>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</si>
  <si>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</si>
  <si>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</si>
  <si>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</si>
  <si>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</si>
  <si>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</si>
  <si>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</si>
  <si>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</si>
  <si>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</si>
  <si>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</si>
  <si>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</si>
  <si>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</si>
  <si>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</si>
  <si>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</si>
  <si>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</si>
  <si>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</si>
  <si>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</si>
  <si>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</si>
  <si>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</si>
  <si>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</si>
  <si>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</si>
  <si>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</si>
  <si>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</si>
  <si>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</si>
  <si>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</si>
  <si>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</si>
  <si>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</si>
  <si>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</si>
  <si>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</si>
  <si>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</si>
  <si>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</si>
  <si>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</si>
  <si>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</si>
  <si>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</si>
  <si>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</si>
  <si>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</si>
  <si>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</si>
  <si>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</si>
  <si>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</si>
  <si>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</si>
  <si>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</si>
  <si>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</si>
  <si>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</si>
  <si>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</si>
  <si>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</si>
  <si>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</si>
  <si>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</si>
  <si>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</si>
  <si>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</si>
  <si>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</si>
  <si>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</si>
  <si>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</si>
  <si>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</si>
  <si>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</si>
  <si>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</si>
  <si>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</si>
  <si>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</si>
  <si>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</si>
  <si>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</si>
  <si>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</si>
  <si>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</si>
  <si>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</si>
  <si>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</si>
  <si>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</si>
  <si>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</si>
  <si>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</si>
  <si>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</si>
  <si>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</si>
  <si>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</si>
  <si>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</si>
  <si>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</si>
  <si>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</si>
  <si>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</si>
  <si>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</si>
  <si>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</si>
  <si>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</si>
  <si>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</si>
  <si>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</si>
  <si>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</si>
  <si>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</si>
  <si>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</si>
  <si>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</si>
  <si>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</si>
  <si>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</si>
  <si>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</si>
  <si>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</si>
  <si>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</si>
  <si>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</si>
  <si>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</si>
  <si>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</si>
  <si>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</si>
  <si>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</si>
  <si>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</si>
  <si>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</si>
  <si>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</si>
  <si>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</si>
  <si>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</si>
  <si>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</si>
  <si>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</si>
  <si>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</si>
  <si>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</si>
  <si>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</si>
  <si>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</si>
  <si>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</si>
  <si>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</si>
  <si>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</si>
  <si>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</si>
  <si>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</si>
  <si>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</si>
  <si>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</si>
  <si>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</si>
  <si>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</si>
  <si>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</si>
  <si>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</si>
  <si>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</si>
  <si>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</si>
  <si>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</si>
  <si>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</si>
  <si>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</si>
  <si>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</si>
  <si>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</si>
  <si>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</si>
  <si>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</si>
  <si>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</si>
  <si>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</si>
  <si>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</si>
  <si>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</si>
  <si>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</si>
  <si>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</si>
  <si>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</si>
  <si>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</si>
  <si>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</si>
  <si>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</si>
  <si>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</si>
  <si>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</si>
  <si>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</si>
  <si>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</si>
  <si>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</si>
  <si>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</si>
  <si>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</si>
  <si>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</si>
  <si>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</si>
  <si>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</si>
  <si>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</si>
  <si>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</si>
  <si>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</si>
  <si>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</si>
  <si>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</si>
  <si>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</si>
  <si>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</si>
  <si>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</si>
  <si>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</si>
  <si>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</si>
  <si>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</si>
  <si>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</si>
  <si>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</si>
  <si>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</si>
  <si>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</si>
  <si>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</si>
  <si>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</si>
  <si>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</si>
  <si>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</si>
  <si>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</si>
  <si>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</si>
  <si>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</si>
  <si>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</si>
  <si>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</si>
  <si>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</si>
  <si>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</si>
  <si>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</si>
  <si>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</si>
  <si>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</si>
  <si>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</si>
  <si>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</si>
  <si>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</si>
  <si>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</si>
  <si>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</si>
  <si>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</si>
  <si>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</si>
  <si>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</si>
  <si>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</si>
  <si>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</si>
  <si>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</si>
  <si>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</si>
  <si>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</si>
  <si>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</si>
  <si>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</si>
  <si>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</si>
  <si>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</si>
  <si>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</si>
  <si>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</si>
  <si>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</si>
  <si>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</si>
  <si>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</si>
  <si>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</si>
  <si>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</si>
  <si>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</si>
  <si>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</si>
  <si>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</si>
  <si>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</si>
  <si>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</si>
  <si>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</si>
  <si>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</si>
  <si>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</si>
  <si>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</si>
  <si>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</si>
  <si>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</si>
  <si>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</si>
  <si>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</si>
  <si>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</si>
  <si>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</si>
  <si>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</si>
  <si>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</si>
  <si>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</si>
  <si>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</si>
  <si>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</si>
  <si>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</si>
  <si>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</si>
  <si>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</si>
  <si>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</si>
  <si>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</si>
  <si>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</si>
  <si>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</si>
  <si>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</si>
  <si>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</si>
  <si>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</si>
  <si>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</si>
  <si>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</si>
  <si>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</si>
  <si>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</si>
  <si>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</si>
  <si>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</si>
  <si>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</si>
  <si>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</si>
  <si>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</si>
  <si>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</si>
  <si>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</si>
  <si>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</si>
  <si>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</si>
  <si>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</si>
  <si>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</si>
  <si>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</si>
  <si>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</si>
  <si>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</si>
  <si>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</si>
  <si>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</si>
  <si>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</si>
  <si>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</si>
  <si>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</si>
  <si>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</si>
  <si>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</si>
  <si>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</si>
  <si>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</si>
  <si>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</si>
  <si>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</si>
  <si>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</si>
  <si>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</si>
  <si>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</si>
  <si>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</si>
  <si>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</si>
  <si>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</si>
  <si>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</si>
  <si>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</si>
  <si>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</si>
  <si>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</si>
  <si>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</si>
  <si>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</si>
  <si>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</si>
  <si>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</si>
  <si>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</si>
  <si>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</si>
  <si>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</si>
  <si>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</si>
  <si>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</si>
  <si>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</si>
  <si>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</si>
  <si>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</si>
  <si>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</si>
  <si>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</si>
  <si>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</si>
  <si>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</si>
  <si>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</si>
  <si>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</si>
  <si>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</si>
  <si>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</si>
  <si>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</si>
  <si>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</si>
  <si>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</si>
  <si>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</si>
  <si>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</si>
  <si>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</si>
  <si>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</si>
  <si>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</si>
  <si>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</si>
  <si>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</si>
  <si>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</si>
  <si>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</si>
  <si>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</si>
  <si>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</si>
  <si>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</si>
  <si>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</si>
  <si>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</si>
  <si>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</si>
  <si>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</si>
  <si>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</si>
  <si>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</si>
  <si>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</si>
  <si>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</si>
  <si>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</si>
  <si>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</si>
  <si>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</si>
  <si>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</si>
  <si>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</si>
  <si>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</si>
  <si>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</si>
  <si>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</si>
  <si>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</si>
  <si>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</si>
  <si>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</si>
  <si>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</si>
  <si>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</si>
  <si>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</si>
  <si>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</si>
  <si>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</si>
  <si>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</si>
  <si>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</si>
  <si>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</si>
  <si>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</si>
  <si>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</si>
  <si>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</si>
  <si>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</si>
  <si>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</si>
  <si>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</si>
  <si>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</si>
  <si>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</si>
  <si>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</si>
  <si>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</si>
  <si>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</si>
  <si>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</si>
  <si>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</si>
  <si>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</si>
  <si>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</si>
  <si>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</si>
  <si>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</si>
  <si>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</si>
  <si>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</si>
  <si>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</si>
  <si>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</si>
  <si>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</si>
  <si>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</si>
  <si>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</si>
  <si>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</si>
  <si>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</si>
  <si>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</si>
  <si>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</si>
  <si>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</si>
  <si>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</si>
  <si>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</si>
  <si>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</si>
  <si>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</si>
  <si>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</si>
  <si>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</si>
  <si>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</si>
  <si>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</si>
  <si>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</si>
  <si>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</si>
  <si>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</si>
  <si>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</si>
  <si>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</si>
  <si>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</si>
  <si>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</si>
  <si>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</si>
  <si>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</si>
  <si>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</si>
  <si>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</si>
  <si>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</si>
  <si>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</si>
  <si>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</si>
  <si>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</si>
  <si>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</si>
  <si>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</si>
  <si>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</si>
  <si>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</si>
  <si>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</si>
  <si>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</si>
  <si>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</si>
  <si>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</si>
  <si>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</si>
  <si>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</si>
  <si>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</si>
  <si>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</si>
  <si>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</si>
  <si>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</si>
  <si>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</si>
  <si>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</si>
  <si>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</si>
  <si>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</si>
  <si>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</si>
  <si>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</si>
  <si>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</si>
  <si>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</si>
  <si>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</si>
  <si>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</si>
  <si>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</si>
  <si>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</si>
  <si>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</si>
  <si>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</si>
  <si>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</si>
  <si>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</si>
  <si>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</si>
  <si>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</si>
  <si>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</si>
  <si>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</si>
  <si>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</si>
  <si>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</si>
  <si>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</si>
  <si>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</si>
  <si>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</si>
  <si>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</si>
  <si>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</si>
  <si>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</si>
  <si>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</si>
  <si>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</si>
  <si>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</si>
  <si>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</si>
  <si>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</si>
  <si>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</si>
  <si>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</si>
  <si>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</si>
  <si>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</si>
  <si>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</si>
  <si>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</si>
  <si>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</si>
  <si>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</si>
  <si>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</si>
  <si>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</si>
  <si>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</si>
  <si>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</si>
  <si>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</si>
  <si>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</si>
  <si>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</si>
  <si>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</si>
  <si>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</si>
  <si>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</si>
  <si>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</si>
  <si>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</si>
  <si>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</si>
  <si>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</si>
  <si>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</si>
  <si>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</si>
  <si>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</si>
  <si>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</si>
  <si>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</si>
  <si>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</si>
  <si>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</si>
  <si>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</si>
  <si>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</si>
  <si>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</si>
  <si>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</si>
  <si>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</si>
  <si>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</si>
  <si>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</si>
  <si>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</si>
  <si>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</si>
  <si>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</si>
  <si>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</si>
  <si>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</si>
  <si>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</si>
  <si>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</si>
  <si>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</si>
  <si>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</si>
  <si>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</si>
  <si>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</si>
  <si>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</si>
  <si>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</si>
  <si>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</si>
  <si>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</si>
  <si>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</si>
  <si>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</si>
  <si>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</si>
  <si>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</si>
  <si>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</si>
  <si>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</si>
  <si>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</si>
  <si>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</si>
  <si>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</si>
  <si>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</si>
  <si>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</si>
  <si>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</si>
  <si>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</si>
  <si>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</si>
  <si>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</si>
  <si>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</si>
  <si>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</si>
  <si>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</si>
  <si>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</si>
  <si>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</si>
  <si>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</si>
  <si>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</si>
  <si>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</si>
  <si>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</si>
  <si>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</si>
  <si>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</si>
  <si>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</si>
  <si>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</si>
  <si>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</si>
  <si>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</si>
  <si>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</si>
  <si>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</si>
  <si>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</si>
  <si>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</si>
  <si>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</si>
  <si>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</si>
  <si>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</si>
  <si>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</si>
  <si>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</si>
  <si>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</si>
  <si>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</si>
  <si>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</si>
  <si>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</si>
  <si>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</si>
  <si>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</si>
  <si>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</si>
  <si>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</si>
  <si>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</si>
  <si>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</si>
  <si>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</si>
  <si>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</si>
  <si>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</si>
  <si>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</si>
  <si>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</si>
  <si>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</si>
  <si>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</si>
  <si>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</si>
  <si>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</si>
  <si>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</si>
  <si>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</si>
  <si>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</si>
  <si>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</si>
  <si>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</si>
  <si>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</si>
  <si>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</si>
  <si>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</si>
  <si>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</si>
  <si>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</si>
  <si>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</si>
  <si>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</si>
  <si>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</si>
  <si>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</si>
  <si>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</si>
  <si>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</si>
  <si>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</si>
  <si>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</si>
  <si>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</si>
  <si>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</si>
  <si>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</si>
  <si>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</si>
  <si>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</si>
  <si>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</si>
  <si>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</si>
  <si>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</si>
  <si>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</si>
  <si>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</si>
  <si>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</si>
  <si>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</si>
  <si>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</si>
  <si>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</si>
  <si>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</si>
  <si>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</si>
  <si>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</si>
  <si>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</si>
  <si>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</si>
  <si>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</si>
  <si>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</si>
  <si>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</si>
  <si>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</si>
  <si>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</si>
  <si>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</si>
  <si>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</si>
  <si>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</si>
  <si>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</si>
  <si>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</si>
  <si>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</si>
  <si>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</si>
  <si>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</si>
  <si>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</si>
  <si>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</si>
  <si>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</si>
  <si>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</si>
  <si>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</si>
  <si>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</si>
  <si>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</si>
  <si>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</si>
  <si>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</si>
  <si>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</si>
  <si>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</si>
  <si>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</si>
  <si>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</si>
  <si>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</si>
  <si>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</si>
  <si>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</si>
  <si>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</si>
  <si>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</si>
  <si>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</si>
  <si>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</si>
  <si>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</si>
  <si>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</si>
  <si>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</si>
  <si>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</si>
  <si>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</si>
  <si>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</si>
  <si>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</si>
  <si>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</si>
  <si>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</si>
  <si>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</si>
  <si>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</si>
  <si>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</si>
  <si>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</si>
  <si>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</si>
  <si>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</si>
  <si>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</si>
  <si>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</si>
  <si>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</si>
  <si>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</si>
  <si>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</si>
  <si>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</si>
  <si>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</si>
  <si>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</si>
  <si>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</si>
  <si>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</si>
  <si>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</si>
  <si>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</si>
  <si>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</si>
  <si>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</si>
  <si>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</si>
  <si>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</si>
  <si>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</si>
  <si>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</si>
  <si>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</si>
  <si>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</si>
  <si>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</si>
  <si>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</si>
  <si>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</si>
  <si>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</si>
  <si>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</si>
  <si>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</si>
  <si>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</si>
  <si>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</si>
  <si>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</si>
  <si>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</si>
  <si>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</si>
  <si>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</si>
  <si>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</si>
  <si>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</si>
  <si>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</si>
  <si>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</si>
  <si>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</si>
  <si>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</si>
  <si>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</si>
  <si>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</si>
  <si>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</si>
  <si>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</si>
  <si>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</si>
  <si>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</si>
  <si>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</si>
  <si>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</si>
  <si>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</si>
  <si>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</si>
  <si>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</si>
  <si>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</si>
  <si>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</si>
  <si>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</si>
  <si>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</si>
  <si>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</si>
  <si>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</si>
  <si>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</si>
  <si>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</si>
  <si>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</si>
  <si>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</si>
  <si>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</si>
  <si>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</si>
  <si>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</si>
  <si>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</si>
  <si>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</si>
  <si>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</si>
  <si>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</si>
  <si>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</si>
  <si>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</si>
  <si>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</si>
  <si>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</si>
  <si>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</si>
  <si>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</si>
  <si>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</si>
  <si>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</si>
  <si>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</si>
  <si>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</si>
  <si>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</si>
  <si>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</si>
  <si>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</si>
  <si>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</si>
  <si>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</si>
  <si>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</si>
  <si>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</si>
  <si>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</si>
  <si>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</si>
  <si>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</si>
  <si>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</si>
  <si>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</si>
  <si>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</si>
  <si>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</si>
  <si>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</si>
  <si>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</si>
  <si>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</si>
  <si>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</si>
  <si>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</si>
  <si>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</si>
  <si>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</si>
  <si>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</si>
  <si>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</si>
  <si>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</si>
  <si>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</si>
  <si>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</si>
  <si>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</si>
  <si>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</si>
  <si>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</si>
  <si>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</si>
  <si>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</si>
  <si>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</si>
  <si>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</si>
  <si>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</si>
  <si>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</si>
  <si>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</si>
  <si>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</si>
  <si>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</si>
  <si>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</si>
  <si>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</si>
  <si>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</si>
  <si>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</si>
  <si>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</si>
  <si>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</si>
  <si>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</si>
  <si>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</si>
  <si>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</si>
  <si>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</si>
  <si>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</si>
  <si>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</si>
  <si>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</si>
  <si>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</si>
  <si>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</si>
  <si>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</si>
  <si>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</si>
  <si>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</si>
  <si>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</si>
  <si>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</si>
  <si>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</si>
  <si>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</si>
  <si>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</si>
  <si>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</si>
  <si>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</si>
  <si>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</si>
  <si>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</si>
  <si>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</si>
  <si>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</si>
  <si>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</si>
  <si>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</si>
  <si>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</si>
  <si>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</si>
  <si>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</si>
  <si>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</si>
  <si>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</si>
  <si>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</si>
  <si>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</si>
  <si>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</si>
  <si>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</si>
  <si>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</si>
  <si>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</si>
  <si>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</si>
  <si>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</si>
  <si>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</si>
  <si>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</si>
  <si>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</si>
  <si>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</si>
  <si>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</si>
  <si>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</si>
  <si>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</si>
  <si>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</si>
  <si>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</si>
  <si>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</si>
  <si>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</si>
  <si>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</si>
  <si>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</si>
  <si>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</si>
  <si>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</si>
  <si>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</si>
  <si>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</si>
  <si>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</si>
  <si>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</si>
  <si>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</si>
  <si>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</si>
  <si>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</si>
  <si>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</si>
  <si>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</si>
  <si>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</si>
  <si>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</si>
  <si>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</si>
  <si>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</si>
  <si>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</si>
  <si>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</si>
  <si>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</si>
  <si>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</si>
  <si>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</si>
  <si>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</si>
  <si>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</si>
  <si>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</si>
  <si>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</si>
  <si>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</si>
  <si>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</si>
  <si>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</si>
  <si>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</si>
  <si>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</si>
  <si>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</si>
  <si>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</si>
  <si>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</si>
  <si>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</si>
  <si>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</si>
  <si>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</si>
  <si>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</si>
  <si>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</si>
  <si>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</si>
  <si>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</si>
  <si>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</si>
  <si>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</si>
  <si>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</si>
  <si>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</si>
  <si>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</si>
  <si>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</si>
  <si>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</si>
  <si>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</si>
  <si>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</si>
  <si>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</si>
  <si>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</si>
  <si>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</si>
  <si>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</si>
  <si>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</si>
  <si>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</si>
  <si>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</si>
  <si>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</si>
  <si>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</si>
  <si>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</si>
  <si>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</si>
  <si>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</si>
  <si>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</si>
  <si>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</si>
  <si>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</si>
  <si>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</si>
  <si>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</si>
  <si>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</si>
  <si>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</si>
  <si>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</si>
  <si>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</si>
  <si>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</si>
  <si>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</si>
  <si>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</si>
  <si>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</si>
  <si>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</si>
  <si>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</si>
  <si>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</si>
  <si>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</si>
  <si>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</si>
  <si>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</si>
  <si>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</si>
  <si>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</si>
  <si>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</si>
  <si>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</si>
  <si>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</si>
  <si>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</si>
  <si>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</si>
  <si>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</si>
  <si>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</si>
  <si>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</si>
  <si>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</si>
  <si>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</si>
  <si>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</si>
  <si>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</si>
  <si>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</si>
  <si>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</si>
  <si>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</si>
  <si>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</si>
  <si>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</si>
  <si>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</si>
  <si>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</si>
  <si>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</si>
  <si>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</si>
  <si>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</si>
  <si>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</si>
  <si>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</si>
  <si>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</si>
  <si>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</si>
  <si>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</si>
  <si>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</si>
  <si>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</si>
  <si>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</si>
  <si>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</si>
  <si>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</si>
  <si>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</si>
  <si>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</si>
  <si>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</si>
  <si>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</si>
  <si>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</si>
  <si>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</si>
  <si>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</si>
  <si>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</si>
  <si>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</si>
  <si>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</si>
  <si>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</si>
  <si>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</si>
  <si>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</si>
  <si>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</si>
  <si>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</si>
  <si>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</si>
  <si>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</si>
  <si>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</si>
  <si>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</si>
  <si>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</si>
  <si>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</si>
  <si>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</si>
  <si>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</si>
  <si>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</si>
  <si>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</si>
  <si>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</si>
  <si>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</si>
  <si>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</si>
  <si>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</si>
  <si>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</si>
  <si>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</si>
  <si>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</si>
  <si>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</si>
  <si>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</si>
  <si>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</si>
  <si>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</si>
  <si>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</si>
  <si>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</si>
  <si>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</si>
  <si>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</si>
  <si>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</si>
  <si>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</si>
  <si>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</si>
  <si>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</si>
  <si>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</si>
  <si>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</si>
  <si>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</si>
  <si>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</si>
  <si>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</si>
  <si>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</si>
  <si>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</si>
  <si>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</si>
  <si>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</si>
  <si>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</si>
  <si>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</si>
  <si>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</si>
  <si>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</si>
  <si>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</si>
  <si>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</si>
  <si>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</si>
  <si>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</si>
  <si>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</si>
  <si>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</si>
  <si>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</si>
  <si>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</si>
  <si>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</si>
  <si>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</si>
  <si>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</si>
  <si>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</si>
  <si>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</si>
  <si>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</si>
  <si>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</si>
  <si>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</si>
  <si>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</si>
  <si>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</si>
  <si>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</si>
  <si>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</si>
  <si>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</si>
  <si>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</si>
  <si>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</si>
  <si>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</si>
  <si>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</si>
  <si>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</si>
  <si>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</si>
  <si>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</si>
  <si>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</si>
  <si>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</si>
  <si>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</si>
  <si>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</si>
  <si>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</si>
  <si>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</si>
  <si>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</si>
  <si>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</si>
  <si>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</si>
  <si>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</si>
  <si>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</si>
  <si>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</si>
  <si>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</si>
  <si>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</si>
  <si>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</si>
  <si>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</si>
  <si>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</si>
  <si>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</si>
  <si>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</si>
  <si>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</si>
  <si>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</si>
  <si>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</si>
  <si>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</si>
  <si>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</si>
  <si>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</si>
  <si>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</si>
  <si>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</si>
  <si>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</si>
  <si>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</si>
  <si>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</si>
  <si>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</si>
  <si>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</si>
  <si>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</si>
  <si>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</si>
  <si>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</si>
  <si>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</si>
  <si>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</si>
  <si>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</si>
  <si>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</si>
  <si>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</si>
  <si>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</si>
  <si>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</si>
  <si>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</si>
  <si>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</si>
  <si>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</si>
  <si>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</si>
  <si>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</si>
  <si>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</si>
  <si>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</si>
  <si>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</si>
  <si>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</si>
  <si>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</si>
  <si>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</si>
  <si>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</si>
  <si>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</si>
  <si>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</si>
  <si>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</si>
  <si>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</si>
  <si>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</si>
  <si>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</si>
  <si>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</si>
  <si>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</si>
  <si>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</si>
  <si>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</si>
  <si>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</si>
  <si>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</si>
  <si>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</si>
  <si>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</si>
  <si>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</si>
  <si>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</si>
  <si>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</si>
  <si>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</si>
  <si>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</si>
  <si>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</si>
  <si>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</si>
  <si>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</si>
  <si>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</si>
  <si>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</si>
  <si>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</si>
  <si>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</si>
  <si>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</si>
  <si>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</si>
  <si>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</si>
  <si>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</si>
  <si>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</si>
  <si>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</si>
  <si>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</si>
  <si>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</si>
  <si>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</si>
  <si>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</si>
  <si>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</si>
  <si>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</si>
  <si>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</si>
  <si>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</si>
  <si>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</si>
  <si>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</si>
  <si>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</si>
  <si>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</si>
  <si>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</si>
  <si>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</si>
  <si>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</si>
  <si>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</si>
  <si>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</si>
  <si>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</si>
  <si>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</si>
  <si>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</si>
  <si>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</si>
  <si>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</si>
  <si>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</si>
  <si>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</si>
  <si>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</si>
  <si>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</si>
  <si>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</si>
  <si>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</si>
  <si>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</si>
  <si>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</si>
  <si>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</si>
  <si>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</si>
  <si>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</si>
  <si>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</si>
  <si>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</si>
  <si>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</si>
  <si>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</si>
  <si>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</si>
  <si>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</si>
  <si>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</si>
  <si>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</si>
  <si>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</si>
  <si>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</si>
  <si>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</si>
  <si>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</si>
  <si>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</si>
  <si>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</si>
  <si>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</si>
  <si>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</si>
  <si>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</si>
  <si>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</si>
  <si>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</si>
  <si>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</si>
  <si>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</si>
  <si>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</si>
  <si>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</si>
  <si>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</si>
  <si>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</si>
  <si>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</si>
  <si>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</si>
  <si>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</si>
  <si>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</si>
  <si>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</si>
  <si>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</si>
  <si>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</si>
  <si>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</si>
  <si>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</si>
  <si>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</si>
  <si>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</si>
  <si>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</si>
  <si>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</si>
  <si>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</si>
  <si>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</si>
  <si>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</si>
  <si>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</si>
  <si>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</si>
  <si>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</si>
  <si>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</si>
  <si>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</si>
  <si>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</si>
  <si>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</si>
  <si>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</si>
  <si>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</si>
  <si>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</si>
  <si>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</si>
  <si>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</si>
  <si>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</si>
  <si>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</si>
  <si>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</si>
  <si>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</si>
  <si>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</si>
  <si>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</si>
  <si>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</si>
  <si>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</si>
  <si>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</si>
  <si>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</si>
  <si>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</si>
  <si>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</si>
  <si>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</si>
  <si>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</si>
  <si>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</si>
  <si>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</si>
  <si>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</si>
  <si>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</si>
  <si>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</si>
  <si>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</si>
  <si>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</si>
  <si>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</si>
  <si>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</si>
  <si>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</si>
  <si>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</si>
  <si>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</si>
  <si>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</si>
  <si>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</si>
  <si>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</si>
  <si>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</si>
  <si>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</si>
  <si>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</si>
  <si>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</si>
  <si>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</si>
  <si>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</si>
  <si>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</si>
  <si>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</si>
  <si>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</si>
  <si>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</si>
  <si>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</si>
  <si>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</si>
  <si>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</si>
  <si>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</si>
  <si>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</si>
  <si>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</si>
  <si>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</si>
  <si>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</si>
  <si>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</si>
  <si>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</si>
  <si>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</si>
  <si>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</si>
  <si>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</si>
  <si>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</si>
  <si>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</si>
  <si>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</si>
  <si>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</si>
  <si>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</si>
  <si>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</si>
  <si>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</si>
  <si>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</si>
  <si>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</si>
  <si>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</si>
  <si>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</si>
  <si>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</si>
  <si>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</si>
  <si>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</si>
  <si>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</si>
  <si>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</si>
  <si>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</si>
  <si>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</si>
  <si>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</si>
  <si>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</si>
  <si>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</si>
  <si>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</si>
  <si>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</si>
  <si>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</si>
  <si>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</si>
  <si>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</si>
  <si>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</si>
  <si>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</si>
  <si>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</si>
  <si>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</si>
  <si>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</si>
  <si>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</si>
  <si>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</si>
  <si>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</si>
  <si>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</si>
  <si>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</si>
  <si>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</si>
  <si>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</si>
  <si>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</si>
  <si>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</si>
  <si>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</si>
  <si>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</si>
  <si>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</si>
  <si>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</si>
  <si>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</si>
  <si>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</si>
  <si>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</si>
  <si>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</si>
  <si>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</si>
  <si>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</si>
  <si>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</si>
  <si>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</si>
  <si>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</si>
  <si>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</si>
  <si>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</si>
  <si>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</si>
  <si>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</si>
  <si>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</si>
  <si>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</si>
  <si>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</si>
  <si>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</si>
  <si>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</si>
  <si>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</si>
  <si>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</si>
  <si>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</si>
  <si>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</si>
  <si>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</si>
  <si>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</si>
  <si>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</si>
  <si>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</si>
  <si>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</si>
  <si>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</si>
  <si>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</si>
  <si>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</si>
  <si>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</si>
  <si>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</si>
  <si>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</si>
  <si>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</si>
  <si>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</si>
  <si>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</si>
  <si>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</si>
  <si>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</si>
  <si>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</si>
  <si>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</si>
  <si>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</si>
  <si>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</si>
  <si>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</si>
  <si>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</si>
  <si>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</si>
  <si>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</si>
  <si>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</si>
  <si>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</si>
  <si>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</si>
  <si>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</si>
  <si>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</si>
  <si>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</si>
  <si>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</si>
  <si>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</si>
  <si>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</si>
  <si>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</si>
  <si>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</si>
  <si>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</si>
  <si>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</si>
  <si>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</si>
  <si>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</si>
  <si>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</si>
  <si>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</si>
  <si>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</si>
  <si>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</si>
  <si>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</si>
  <si>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</si>
  <si>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</si>
  <si>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</si>
  <si>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</si>
  <si>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</si>
  <si>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</si>
  <si>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</si>
  <si>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</si>
  <si>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</si>
  <si>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</si>
  <si>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</si>
  <si>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</si>
  <si>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</si>
  <si>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</si>
  <si>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</si>
  <si>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</si>
  <si>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</si>
  <si>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</si>
  <si>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</si>
  <si>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</si>
  <si>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</si>
  <si>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</si>
  <si>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</si>
  <si>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</si>
  <si>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</si>
  <si>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</si>
  <si>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</si>
  <si>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</si>
  <si>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</si>
  <si>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</si>
  <si>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</si>
  <si>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</si>
  <si>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</si>
  <si>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</si>
  <si>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</si>
  <si>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</si>
  <si>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</si>
  <si>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</si>
  <si>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</si>
  <si>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</si>
  <si>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</si>
  <si>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</si>
  <si>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</si>
  <si>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</si>
  <si>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</si>
  <si>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</si>
  <si>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</si>
  <si>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</si>
  <si>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</si>
  <si>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</si>
  <si>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</si>
  <si>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</si>
  <si>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</si>
  <si>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</si>
  <si>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</si>
  <si>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</si>
  <si>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</si>
  <si>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</si>
  <si>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</si>
  <si>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</si>
  <si>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</si>
  <si>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</si>
  <si>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</si>
  <si>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</si>
  <si>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</si>
  <si>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</si>
  <si>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</si>
  <si>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</si>
  <si>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</si>
  <si>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</si>
  <si>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</si>
  <si>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</si>
  <si>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</si>
  <si>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</si>
  <si>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</si>
  <si>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</si>
  <si>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</si>
  <si>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</si>
  <si>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</si>
  <si>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</si>
  <si>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</si>
  <si>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</si>
  <si>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</si>
  <si>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</si>
  <si>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</si>
  <si>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</si>
  <si>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</si>
  <si>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</si>
  <si>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</si>
  <si>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</si>
  <si>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</si>
  <si>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</si>
  <si>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</si>
  <si>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</si>
  <si>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</si>
  <si>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</si>
  <si>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</si>
  <si>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</si>
  <si>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</si>
  <si>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</si>
  <si>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</si>
  <si>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</si>
  <si>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</si>
  <si>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</si>
  <si>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</si>
  <si>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</si>
  <si>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</si>
  <si>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</si>
  <si>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</si>
  <si>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</si>
  <si>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</si>
  <si>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</si>
  <si>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</si>
  <si>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</si>
  <si>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</si>
  <si>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</si>
  <si>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</si>
  <si>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</si>
  <si>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</si>
  <si>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</si>
  <si>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</si>
  <si>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</si>
  <si>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</si>
  <si>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</si>
  <si>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</si>
  <si>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</si>
  <si>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</si>
  <si>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</si>
  <si>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</si>
  <si>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</si>
  <si>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</si>
  <si>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</si>
  <si>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</si>
  <si>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</si>
  <si>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</si>
  <si>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</si>
  <si>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</si>
  <si>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</si>
  <si>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</si>
  <si>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</si>
  <si>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</si>
  <si>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</si>
  <si>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</si>
  <si>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</si>
  <si>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</si>
  <si>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</si>
  <si>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</si>
  <si>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</si>
  <si>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</si>
  <si>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</si>
  <si>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</si>
  <si>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</si>
  <si>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</si>
  <si>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</si>
  <si>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</si>
  <si>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</si>
  <si>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</si>
  <si>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</si>
  <si>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</si>
  <si>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</si>
  <si>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</si>
  <si>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</si>
  <si>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</si>
  <si>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</si>
  <si>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</si>
  <si>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</si>
  <si>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</si>
  <si>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</si>
  <si>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</si>
  <si>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</si>
  <si>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</si>
  <si>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</si>
  <si>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</si>
  <si>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</si>
  <si>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</si>
  <si>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</si>
  <si>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</si>
  <si>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</si>
  <si>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</si>
  <si>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</si>
  <si>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</si>
  <si>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</si>
  <si>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</si>
  <si>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</si>
  <si>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</si>
  <si>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</si>
  <si>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</si>
  <si>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</si>
  <si>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</si>
  <si>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</si>
  <si>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</si>
  <si>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</si>
  <si>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</si>
  <si>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</si>
  <si>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</si>
  <si>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</si>
  <si>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</si>
  <si>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</si>
  <si>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</si>
  <si>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</si>
  <si>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</si>
  <si>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</si>
  <si>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</si>
  <si>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</si>
  <si>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</si>
  <si>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</si>
  <si>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</si>
  <si>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</si>
  <si>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</si>
  <si>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</si>
  <si>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</si>
  <si>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</si>
  <si>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</si>
  <si>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</si>
  <si>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</si>
  <si>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</si>
  <si>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</si>
  <si>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</si>
  <si>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</si>
  <si>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</si>
  <si>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</si>
  <si>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</si>
  <si>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</si>
  <si>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</si>
  <si>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</si>
  <si>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</si>
  <si>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</si>
  <si>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</si>
  <si>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</si>
  <si>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</si>
  <si>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</si>
  <si>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</si>
  <si>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</si>
  <si>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</si>
  <si>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</si>
  <si>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</si>
  <si>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</si>
  <si>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</si>
  <si>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</si>
  <si>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</si>
  <si>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</si>
  <si>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</si>
  <si>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</si>
  <si>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</si>
  <si>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</si>
  <si>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</si>
  <si>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</si>
  <si>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</si>
  <si>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</si>
  <si>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</si>
  <si>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</si>
  <si>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</si>
  <si>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</si>
  <si>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</si>
  <si>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</si>
  <si>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</si>
  <si>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</si>
  <si>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</si>
  <si>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</si>
  <si>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</si>
  <si>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</si>
  <si>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</si>
  <si>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</si>
  <si>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</si>
  <si>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</si>
  <si>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</si>
  <si>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</si>
  <si>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</si>
  <si>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</si>
  <si>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</si>
  <si>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</si>
  <si>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</si>
  <si>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</si>
  <si>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</si>
  <si>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</si>
  <si>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</si>
  <si>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</si>
  <si>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</si>
  <si>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</si>
  <si>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</si>
  <si>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</si>
  <si>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</si>
  <si>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</si>
  <si>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</si>
  <si>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</si>
  <si>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</si>
  <si>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</si>
  <si>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</si>
  <si>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</si>
  <si>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</si>
  <si>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</si>
  <si>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</si>
  <si>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</si>
  <si>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</si>
  <si>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</si>
  <si>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</si>
  <si>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</si>
  <si>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</si>
  <si>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</si>
  <si>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</si>
  <si>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</si>
  <si>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</si>
  <si>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</si>
  <si>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</si>
  <si>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</si>
  <si>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</si>
  <si>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</si>
  <si>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</si>
  <si>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</si>
  <si>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</si>
  <si>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</si>
  <si>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</si>
  <si>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</si>
  <si>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</si>
  <si>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</si>
  <si>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</si>
  <si>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</si>
  <si>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</si>
  <si>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</si>
  <si>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</si>
  <si>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</si>
  <si>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</si>
  <si>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</si>
  <si>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</si>
  <si>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</si>
  <si>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</si>
  <si>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</si>
  <si>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</si>
  <si>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</si>
  <si>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</si>
  <si>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</si>
  <si>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</si>
  <si>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</si>
  <si>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</si>
  <si>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</si>
  <si>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</si>
  <si>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</si>
  <si>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</si>
  <si>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</si>
  <si>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</si>
  <si>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</si>
  <si>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</si>
  <si>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</si>
  <si>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</si>
  <si>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</si>
  <si>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</si>
  <si>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</si>
  <si>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</si>
  <si>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</si>
  <si>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</si>
  <si>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</si>
  <si>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</si>
  <si>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</si>
  <si>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</si>
  <si>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</si>
  <si>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</si>
  <si>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</si>
  <si>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</si>
  <si>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</si>
  <si>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</si>
  <si>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</si>
  <si>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</si>
  <si>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</si>
  <si>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</si>
  <si>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</si>
  <si>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</si>
  <si>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</si>
  <si>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</si>
  <si>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</si>
  <si>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</si>
  <si>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</si>
  <si>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</si>
  <si>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</si>
  <si>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</si>
  <si>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</si>
  <si>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</si>
  <si>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</si>
  <si>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</si>
  <si>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</si>
  <si>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</si>
  <si>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</si>
  <si>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</si>
  <si>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</si>
  <si>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</si>
  <si>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</si>
  <si>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</si>
  <si>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</si>
  <si>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</si>
  <si>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</si>
  <si>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</si>
  <si>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</si>
  <si>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</si>
  <si>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</si>
  <si>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</si>
  <si>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</si>
  <si>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</si>
  <si>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</si>
  <si>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</si>
  <si>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</si>
  <si>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</si>
  <si>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</si>
  <si>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</si>
  <si>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</si>
  <si>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</si>
  <si>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</si>
  <si>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</si>
  <si>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</si>
  <si>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</si>
  <si>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</si>
  <si>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</si>
  <si>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</si>
  <si>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</si>
  <si>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</si>
  <si>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</si>
  <si>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</si>
  <si>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</si>
  <si>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</si>
  <si>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</si>
  <si>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</si>
  <si>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</si>
  <si>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</si>
  <si>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</si>
  <si>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</si>
  <si>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</si>
  <si>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</si>
  <si>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</si>
  <si>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</si>
  <si>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</si>
  <si>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</si>
  <si>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</si>
  <si>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</si>
  <si>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</si>
  <si>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</si>
  <si>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</si>
  <si>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</si>
  <si>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</si>
  <si>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</si>
  <si>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</si>
  <si>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</si>
  <si>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</si>
  <si>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</si>
  <si>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</si>
  <si>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</si>
  <si>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</si>
  <si>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</si>
  <si>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</si>
  <si>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</si>
  <si>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</si>
  <si>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</si>
  <si>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</si>
  <si>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</si>
  <si>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</si>
  <si>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</si>
  <si>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</si>
  <si>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</si>
  <si>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</si>
  <si>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</si>
  <si>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</si>
  <si>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</si>
  <si>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</si>
  <si>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</si>
  <si>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</si>
  <si>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</si>
  <si>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</si>
  <si>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</si>
  <si>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</si>
  <si>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</si>
  <si>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</si>
  <si>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</si>
  <si>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</si>
  <si>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</si>
  <si>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</si>
  <si>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</si>
  <si>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</si>
  <si>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</si>
  <si>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</si>
  <si>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</si>
  <si>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</si>
  <si>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</si>
  <si>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</si>
  <si>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</si>
  <si>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</si>
  <si>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</si>
  <si>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</si>
  <si>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</si>
  <si>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</si>
  <si>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</si>
  <si>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</si>
  <si>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</si>
  <si>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</si>
  <si>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</si>
  <si>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</si>
  <si>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</si>
  <si>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</si>
  <si>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</si>
  <si>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</si>
  <si>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</si>
  <si>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</si>
  <si>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</si>
  <si>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</si>
  <si>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</si>
  <si>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</si>
  <si>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</si>
  <si>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</si>
  <si>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</si>
  <si>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</si>
  <si>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</si>
  <si>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</si>
  <si>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</si>
  <si>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</si>
  <si>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</si>
  <si>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</si>
  <si>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</si>
  <si>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</si>
  <si>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</si>
  <si>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</si>
  <si>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</si>
  <si>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</si>
  <si>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</si>
  <si>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</si>
  <si>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</si>
  <si>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</si>
  <si>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</si>
  <si>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</si>
  <si>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</si>
  <si>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</si>
  <si>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</si>
  <si>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</si>
  <si>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</si>
  <si>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</si>
  <si>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</si>
  <si>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</si>
  <si>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</si>
  <si>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</si>
  <si>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</si>
  <si>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</si>
  <si>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</si>
  <si>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</si>
  <si>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</si>
  <si>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</si>
  <si>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</si>
  <si>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</si>
  <si>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</si>
  <si>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</si>
  <si>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</si>
  <si>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</si>
  <si>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</si>
  <si>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</si>
  <si>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</si>
  <si>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</si>
  <si>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</si>
  <si>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</si>
  <si>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</si>
  <si>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</si>
  <si>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</si>
  <si>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</si>
  <si>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</si>
  <si>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</si>
  <si>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</si>
  <si>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</si>
  <si>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</si>
  <si>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</si>
  <si>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</si>
  <si>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</si>
  <si>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</si>
  <si>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</si>
  <si>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</si>
  <si>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</si>
  <si>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</si>
  <si>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</si>
  <si>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</si>
  <si>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</si>
  <si>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</si>
  <si>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</si>
  <si>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</si>
  <si>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</si>
  <si>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</si>
  <si>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</si>
  <si>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</si>
  <si>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</si>
  <si>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</si>
  <si>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</si>
  <si>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</si>
  <si>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</si>
  <si>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</si>
  <si>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</si>
  <si>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</si>
  <si>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</si>
  <si>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</si>
  <si>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</si>
  <si>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</si>
  <si>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</si>
  <si>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</si>
  <si>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</si>
  <si>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</si>
  <si>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</si>
  <si>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</si>
  <si>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</si>
  <si>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</si>
  <si>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</si>
  <si>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</si>
  <si>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</si>
  <si>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</si>
  <si>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</si>
  <si>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</si>
  <si>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</si>
  <si>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</si>
  <si>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</si>
  <si>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</si>
  <si>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</si>
  <si>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</si>
  <si>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</si>
  <si>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</si>
  <si>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</si>
  <si>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</si>
  <si>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</si>
  <si>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</si>
  <si>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</si>
  <si>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</si>
  <si>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</si>
  <si>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</si>
  <si>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</si>
  <si>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</si>
  <si>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</si>
  <si>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</si>
  <si>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</si>
  <si>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</si>
  <si>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</si>
  <si>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</si>
  <si>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</si>
  <si>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</si>
  <si>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</si>
  <si>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</si>
  <si>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</si>
  <si>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</si>
  <si>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</si>
  <si>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</si>
  <si>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</si>
  <si>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</si>
  <si>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</si>
  <si>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</si>
  <si>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</si>
  <si>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</si>
  <si>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</si>
  <si>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</si>
  <si>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</si>
  <si>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</si>
  <si>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</si>
  <si>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</si>
  <si>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</si>
  <si>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</si>
  <si>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</si>
  <si>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</si>
  <si>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</si>
  <si>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</si>
  <si>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</si>
  <si>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</si>
  <si>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</si>
  <si>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</si>
  <si>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</si>
  <si>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</si>
  <si>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</si>
  <si>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</si>
  <si>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</si>
  <si>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</si>
  <si>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</si>
  <si>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</si>
  <si>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</si>
  <si>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</si>
  <si>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</si>
  <si>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</si>
  <si>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</si>
  <si>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</si>
  <si>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</si>
  <si>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</si>
  <si>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</si>
  <si>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</si>
  <si>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</si>
  <si>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</si>
  <si>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</si>
  <si>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</si>
  <si>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</si>
  <si>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</si>
  <si>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</si>
  <si>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</si>
  <si>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</si>
  <si>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</si>
  <si>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</si>
  <si>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</si>
  <si>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</si>
  <si>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</si>
  <si>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</si>
  <si>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</si>
  <si>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</si>
  <si>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</si>
  <si>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</si>
  <si>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</si>
  <si>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</si>
  <si>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</si>
  <si>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</si>
  <si>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</si>
  <si>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</si>
  <si>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</si>
  <si>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</si>
  <si>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</si>
  <si>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</si>
  <si>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</si>
  <si>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</si>
  <si>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</si>
  <si>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</si>
  <si>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</si>
  <si>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</si>
  <si>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</si>
  <si>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</si>
  <si>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</si>
  <si>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</si>
  <si>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</si>
  <si>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</si>
  <si>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</si>
  <si>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</si>
  <si>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</si>
  <si>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</si>
  <si>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</si>
  <si>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</si>
  <si>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</si>
  <si>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</si>
  <si>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</si>
  <si>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</si>
  <si>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</si>
  <si>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</si>
  <si>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</si>
  <si>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</si>
  <si>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</si>
  <si>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</si>
  <si>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</si>
  <si>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</si>
  <si>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</si>
  <si>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</si>
  <si>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</si>
  <si>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</si>
  <si>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</si>
  <si>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</si>
  <si>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</si>
  <si>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</si>
  <si>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</si>
  <si>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</si>
  <si>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</si>
  <si>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</si>
  <si>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</si>
  <si>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</si>
  <si>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</si>
  <si>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</si>
  <si>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</si>
  <si>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</si>
  <si>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</si>
  <si>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</si>
  <si>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</si>
  <si>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</si>
  <si>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</si>
  <si>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</si>
  <si>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</si>
  <si>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</si>
  <si>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</si>
  <si>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</si>
  <si>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</si>
  <si>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</si>
  <si>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</si>
  <si>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</si>
  <si>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</si>
  <si>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</si>
  <si>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</si>
  <si>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</si>
  <si>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</si>
  <si>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</si>
  <si>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</si>
  <si>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</si>
  <si>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</si>
  <si>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</si>
  <si>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</si>
  <si>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</si>
  <si>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</si>
  <si>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</si>
  <si>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</si>
  <si>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</si>
  <si>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</si>
  <si>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</si>
  <si>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</si>
  <si>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</si>
  <si>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</si>
  <si>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</si>
  <si>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</si>
  <si>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</si>
  <si>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</si>
  <si>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</si>
  <si>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</si>
  <si>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</si>
  <si>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</si>
  <si>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</si>
  <si>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</si>
  <si>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</si>
  <si>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</si>
  <si>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</si>
  <si>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</si>
  <si>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</si>
  <si>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</si>
  <si>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</si>
  <si>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</si>
  <si>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</si>
  <si>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</si>
  <si>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</si>
  <si>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</si>
  <si>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</si>
  <si>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</si>
  <si>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</si>
  <si>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</si>
  <si>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</si>
  <si>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</si>
  <si>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</si>
  <si>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</si>
  <si>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</si>
  <si>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</si>
  <si>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</si>
  <si>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</si>
  <si>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</si>
  <si>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</si>
  <si>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</si>
  <si>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</si>
  <si>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</si>
  <si>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</si>
  <si>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</si>
  <si>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</si>
  <si>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</si>
  <si>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</si>
  <si>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</si>
  <si>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</si>
  <si>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</si>
  <si>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</si>
  <si>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</si>
  <si>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</si>
  <si>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</si>
  <si>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</si>
  <si>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</si>
  <si>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</si>
  <si>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</si>
  <si>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</si>
  <si>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</si>
  <si>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</si>
  <si>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</si>
  <si>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</si>
  <si>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</si>
  <si>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</si>
  <si>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</si>
  <si>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</si>
  <si>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</si>
  <si>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</si>
  <si>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</si>
  <si>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</si>
  <si>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</si>
  <si>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</si>
  <si>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</si>
  <si>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</si>
  <si>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</si>
  <si>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</si>
  <si>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</si>
  <si>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</si>
  <si>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</si>
  <si>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</si>
  <si>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</si>
  <si>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</si>
  <si>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</si>
  <si>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</si>
  <si>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</si>
  <si>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</si>
  <si>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</si>
  <si>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</si>
  <si>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</si>
  <si>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</si>
  <si>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</si>
  <si>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</si>
  <si>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</si>
  <si>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</si>
  <si>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</si>
  <si>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</si>
  <si>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</si>
  <si>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</si>
  <si>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</si>
  <si>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</si>
  <si>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</si>
  <si>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</si>
  <si>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</si>
  <si>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</si>
  <si>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</si>
  <si>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</si>
  <si>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</si>
  <si>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</si>
  <si>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</si>
  <si>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</si>
  <si>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</si>
  <si>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</si>
  <si>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</si>
  <si>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</si>
  <si>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</si>
  <si>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</si>
  <si>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</si>
  <si>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</si>
  <si>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</si>
  <si>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</si>
  <si>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</si>
  <si>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</si>
  <si>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</si>
  <si>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</si>
  <si>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</si>
  <si>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</si>
  <si>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</si>
  <si>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</si>
  <si>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</si>
  <si>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</si>
  <si>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</si>
  <si>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</si>
  <si>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</si>
  <si>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</si>
  <si>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</si>
  <si>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</si>
  <si>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</si>
  <si>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</si>
  <si>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</si>
  <si>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</si>
  <si>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</si>
  <si>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</si>
  <si>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</si>
  <si>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</si>
  <si>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</si>
  <si>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</si>
  <si>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</si>
  <si>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</si>
  <si>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</si>
  <si>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</si>
  <si>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</si>
  <si>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</si>
  <si>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</si>
  <si>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</si>
  <si>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</si>
  <si>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</si>
  <si>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</si>
  <si>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</si>
  <si>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</si>
  <si>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</si>
  <si>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</si>
  <si>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</si>
  <si>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</si>
  <si>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</si>
  <si>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</si>
  <si>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</si>
  <si>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</si>
  <si>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</si>
  <si>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</si>
  <si>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</si>
  <si>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</si>
  <si>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</si>
  <si>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</si>
  <si>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</si>
  <si>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</si>
  <si>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</si>
  <si>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</si>
  <si>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</si>
  <si>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</si>
  <si>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</si>
  <si>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</si>
  <si>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</si>
  <si>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</si>
  <si>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</si>
  <si>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</si>
  <si>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</si>
  <si>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</si>
  <si>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</si>
  <si>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</si>
  <si>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</si>
  <si>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</si>
  <si>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</si>
  <si>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</si>
  <si>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</si>
  <si>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</si>
  <si>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</si>
  <si>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</si>
  <si>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</si>
  <si>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</si>
  <si>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</si>
  <si>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</si>
  <si>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</si>
  <si>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</si>
  <si>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</si>
  <si>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</si>
  <si>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</si>
  <si>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</si>
  <si>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</si>
  <si>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</si>
  <si>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</si>
  <si>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</si>
  <si>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</si>
  <si>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</si>
  <si>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</si>
  <si>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</si>
  <si>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</si>
  <si>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</si>
  <si>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</si>
  <si>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</si>
  <si>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</si>
  <si>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</si>
  <si>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</si>
  <si>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</si>
  <si>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</si>
  <si>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</si>
  <si>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</si>
  <si>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</si>
  <si>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</si>
  <si>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</si>
  <si>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</si>
  <si>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</si>
  <si>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</si>
  <si>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</si>
  <si>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</si>
  <si>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</si>
  <si>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</si>
  <si>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</si>
  <si>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</si>
  <si>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</si>
  <si>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</si>
  <si>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</si>
  <si>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</si>
  <si>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</si>
  <si>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</si>
  <si>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</si>
  <si>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</si>
  <si>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</si>
  <si>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</si>
  <si>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</si>
  <si>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</si>
  <si>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</si>
  <si>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</si>
  <si>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</si>
  <si>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</si>
  <si>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</si>
  <si>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</si>
  <si>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</si>
  <si>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</si>
  <si>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</si>
  <si>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</si>
  <si>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</si>
  <si>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</si>
  <si>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</si>
  <si>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</si>
  <si>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</si>
  <si>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</si>
  <si>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</si>
  <si>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</si>
  <si>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</si>
  <si>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</si>
  <si>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</si>
  <si>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</si>
  <si>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</si>
  <si>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</si>
  <si>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</si>
  <si>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</si>
  <si>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</si>
  <si>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</si>
  <si>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</si>
  <si>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</si>
  <si>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</si>
  <si>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</si>
  <si>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</si>
  <si>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</si>
  <si>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</si>
  <si>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</si>
  <si>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</si>
  <si>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</si>
  <si>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</si>
  <si>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</si>
  <si>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</si>
  <si>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</si>
  <si>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</si>
  <si>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</si>
  <si>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</si>
  <si>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</si>
  <si>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</si>
  <si>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</si>
  <si>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</si>
  <si>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</si>
  <si>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</si>
  <si>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</si>
  <si>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</si>
  <si>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</si>
  <si>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</si>
  <si>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</si>
  <si>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</si>
  <si>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</si>
  <si>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</si>
  <si>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</si>
  <si>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</si>
  <si>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</si>
  <si>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</si>
  <si>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</si>
  <si>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</si>
  <si>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</si>
  <si>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</si>
  <si>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</si>
  <si>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</si>
  <si>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</si>
  <si>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</si>
  <si>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</si>
  <si>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</si>
  <si>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</si>
  <si>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</si>
  <si>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</si>
  <si>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</si>
  <si>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</si>
  <si>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</si>
  <si>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</si>
  <si>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</si>
  <si>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</si>
  <si>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</si>
  <si>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</si>
  <si>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</si>
  <si>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</si>
  <si>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</si>
  <si>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</si>
  <si>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</si>
  <si>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</si>
  <si>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</si>
  <si>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</si>
  <si>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</si>
  <si>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</si>
  <si>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</si>
  <si>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</si>
  <si>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</si>
  <si>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</si>
  <si>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</si>
  <si>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</si>
  <si>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</si>
  <si>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</si>
  <si>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</si>
  <si>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</si>
  <si>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</si>
  <si>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</si>
  <si>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</si>
  <si>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</si>
  <si>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</si>
  <si>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</si>
  <si>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</si>
  <si>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</si>
  <si>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</si>
  <si>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</si>
  <si>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</si>
  <si>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</si>
  <si>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</si>
  <si>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</si>
  <si>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</si>
  <si>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</si>
  <si>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</si>
  <si>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</si>
  <si>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</si>
  <si>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</si>
  <si>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</si>
  <si>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</si>
  <si>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</si>
  <si>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</si>
  <si>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</si>
  <si>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</si>
  <si>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</si>
  <si>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</si>
  <si>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</si>
  <si>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</si>
  <si>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</si>
  <si>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</si>
  <si>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</si>
  <si>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</si>
  <si>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</si>
  <si>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</si>
  <si>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</si>
  <si>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</si>
  <si>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</si>
  <si>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</si>
  <si>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</si>
  <si>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</si>
  <si>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</si>
  <si>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</si>
  <si>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</si>
  <si>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</si>
  <si>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</si>
  <si>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</si>
  <si>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</si>
  <si>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</si>
  <si>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</si>
  <si>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</si>
  <si>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</si>
  <si>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</si>
  <si>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</si>
  <si>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</si>
  <si>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</si>
  <si>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</si>
  <si>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</si>
  <si>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</si>
  <si>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</si>
  <si>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</si>
  <si>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</si>
  <si>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</si>
  <si>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</si>
  <si>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</si>
  <si>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</si>
  <si>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</si>
  <si>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</si>
  <si>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</si>
  <si>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</si>
  <si>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</si>
  <si>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</si>
  <si>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</si>
  <si>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</si>
  <si>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</si>
  <si>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</si>
  <si>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</si>
  <si>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</si>
  <si>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</si>
  <si>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</si>
  <si>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</si>
  <si>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</si>
  <si>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</si>
  <si>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</si>
  <si>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</si>
  <si>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</si>
  <si>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</si>
  <si>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</si>
  <si>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</si>
  <si>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</si>
  <si>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</si>
  <si>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</si>
  <si>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</si>
  <si>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</si>
  <si>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</si>
  <si>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</si>
  <si>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</si>
  <si>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</si>
  <si>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</si>
  <si>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</si>
  <si>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</si>
  <si>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</si>
  <si>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</si>
  <si>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</si>
  <si>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</si>
  <si>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</si>
  <si>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</si>
  <si>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</si>
  <si>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</si>
  <si>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</si>
  <si>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</si>
  <si>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</si>
  <si>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</si>
  <si>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</si>
  <si>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</si>
  <si>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</si>
  <si>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</si>
  <si>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</si>
  <si>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</si>
  <si>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</si>
  <si>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</si>
  <si>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</si>
  <si>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</si>
  <si>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</si>
  <si>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</si>
  <si>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</si>
  <si>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</si>
  <si>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</si>
  <si>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</si>
  <si>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</si>
  <si>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</si>
  <si>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</si>
  <si>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</si>
  <si>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</si>
  <si>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</si>
  <si>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</si>
  <si>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</si>
  <si>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</si>
  <si>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</si>
  <si>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</si>
  <si>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</si>
  <si>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</si>
  <si>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</si>
  <si>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</si>
  <si>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</si>
  <si>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</si>
  <si>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</si>
  <si>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</si>
  <si>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</si>
  <si>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</si>
  <si>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</si>
  <si>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</si>
  <si>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</si>
  <si>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</si>
  <si>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</si>
  <si>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</si>
  <si>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</si>
  <si>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</si>
  <si>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</si>
  <si>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</si>
  <si>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</si>
  <si>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</si>
  <si>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</si>
  <si>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</si>
  <si>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</si>
  <si>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</si>
  <si>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</si>
  <si>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</si>
  <si>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</si>
  <si>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</si>
  <si>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</si>
  <si>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</si>
  <si>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</si>
  <si>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</si>
  <si>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</si>
  <si>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</si>
  <si>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</si>
  <si>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</si>
  <si>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</si>
  <si>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</si>
  <si>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</si>
  <si>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</si>
  <si>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</si>
  <si>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</si>
  <si>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</si>
  <si>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</si>
  <si>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</si>
  <si>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</si>
  <si>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</si>
  <si>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</si>
  <si>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</si>
  <si>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</si>
  <si>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</si>
  <si>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</si>
  <si>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</si>
  <si>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</si>
  <si>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</si>
  <si>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</si>
  <si>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</si>
  <si>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</si>
  <si>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</si>
  <si>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</si>
  <si>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</si>
  <si>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</si>
  <si>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</si>
  <si>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</si>
  <si>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</si>
  <si>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</si>
  <si>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</si>
  <si>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</si>
  <si>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</si>
  <si>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</si>
  <si>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</si>
  <si>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</si>
  <si>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</si>
  <si>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</si>
  <si>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</si>
  <si>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</si>
  <si>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</si>
  <si>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</si>
  <si>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</si>
  <si>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</si>
  <si>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</si>
  <si>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</si>
  <si>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</si>
  <si>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</si>
  <si>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</si>
  <si>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</si>
  <si>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</si>
  <si>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</si>
  <si>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</si>
  <si>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</si>
  <si>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</si>
  <si>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</si>
  <si>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</si>
  <si>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</si>
  <si>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</si>
  <si>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</si>
  <si>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</si>
  <si>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</si>
  <si>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</si>
  <si>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</si>
  <si>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</si>
  <si>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</si>
  <si>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</si>
  <si>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</si>
  <si>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</si>
  <si>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</si>
  <si>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</si>
  <si>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</si>
  <si>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</si>
  <si>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</si>
  <si>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</si>
  <si>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</si>
  <si>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</si>
  <si>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</si>
  <si>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</si>
  <si>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</si>
  <si>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</si>
  <si>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</si>
  <si>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</si>
  <si>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</si>
  <si>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</si>
  <si>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</si>
  <si>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</si>
  <si>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</si>
  <si>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</si>
  <si>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</si>
  <si>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</si>
  <si>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</si>
  <si>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</si>
  <si>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</si>
  <si>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</si>
  <si>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</si>
  <si>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</si>
  <si>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</si>
  <si>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</si>
  <si>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</si>
  <si>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</si>
  <si>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</si>
  <si>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</si>
  <si>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</si>
  <si>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</si>
  <si>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</si>
  <si>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</si>
  <si>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</si>
  <si>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</si>
  <si>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</si>
  <si>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</si>
  <si>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</si>
  <si>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</si>
  <si>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</si>
  <si>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</si>
  <si>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</si>
  <si>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</si>
  <si>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</si>
  <si>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</si>
  <si>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</si>
  <si>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</si>
  <si>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</si>
  <si>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</si>
  <si>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</si>
  <si>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</si>
  <si>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</si>
  <si>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</si>
  <si>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</si>
  <si>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</si>
  <si>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</si>
  <si>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</si>
  <si>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</si>
  <si>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</si>
  <si>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</si>
  <si>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</si>
  <si>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</si>
  <si>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</si>
  <si>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</si>
  <si>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</si>
  <si>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</si>
  <si>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</si>
  <si>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</si>
  <si>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</si>
  <si>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</si>
  <si>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</si>
  <si>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</si>
  <si>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</si>
  <si>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</si>
  <si>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</si>
  <si>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</si>
  <si>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</si>
  <si>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</si>
  <si>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</si>
  <si>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</si>
  <si>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</si>
  <si>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</si>
  <si>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</si>
  <si>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</si>
  <si>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</si>
  <si>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</si>
  <si>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</si>
  <si>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</si>
  <si>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</si>
  <si>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</si>
  <si>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</si>
  <si>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</si>
  <si>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</si>
  <si>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</si>
  <si>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</si>
  <si>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</si>
  <si>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</si>
  <si>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</si>
  <si>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</si>
  <si>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</si>
  <si>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</si>
  <si>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</si>
  <si>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</si>
  <si>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</si>
  <si>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</si>
  <si>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</si>
  <si>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</si>
  <si>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</si>
  <si>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</si>
  <si>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</si>
  <si>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</si>
  <si>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</si>
  <si>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</si>
  <si>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</si>
  <si>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</si>
  <si>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</si>
  <si>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</si>
  <si>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</si>
  <si>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</si>
  <si>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</si>
  <si>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</si>
  <si>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</si>
  <si>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</si>
  <si>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</si>
  <si>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</si>
  <si>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</si>
  <si>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</si>
  <si>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</si>
  <si>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</si>
  <si>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</si>
  <si>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</si>
  <si>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</si>
  <si>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</si>
  <si>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</si>
  <si>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</si>
  <si>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</si>
  <si>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</si>
  <si>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</si>
  <si>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</si>
  <si>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</si>
  <si>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</si>
  <si>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</si>
  <si>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</si>
  <si>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</si>
  <si>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</si>
  <si>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</si>
  <si>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</si>
  <si>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</si>
  <si>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</si>
  <si>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</si>
  <si>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</si>
  <si>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</si>
  <si>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</si>
  <si>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</si>
  <si>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</si>
  <si>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</si>
  <si>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</si>
  <si>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</si>
  <si>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</si>
  <si>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</si>
  <si>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</si>
  <si>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</si>
  <si>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</si>
  <si>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</si>
  <si>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</si>
  <si>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</si>
  <si>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</si>
  <si>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</si>
  <si>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</si>
  <si>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</si>
  <si>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</si>
  <si>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</si>
  <si>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</si>
  <si>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</si>
  <si>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</si>
  <si>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</si>
  <si>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</si>
  <si>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</si>
  <si>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</si>
  <si>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</si>
  <si>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</si>
  <si>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</si>
  <si>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</si>
  <si>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</si>
  <si>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</si>
  <si>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</si>
  <si>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</si>
  <si>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</si>
  <si>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</si>
  <si>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</si>
  <si>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</si>
  <si>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</si>
  <si>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</si>
  <si>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</si>
  <si>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</si>
  <si>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</si>
  <si>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</si>
  <si>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</si>
  <si>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</si>
  <si>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</si>
  <si>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</si>
  <si>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</si>
  <si>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</si>
  <si>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</si>
  <si>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</si>
  <si>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</si>
  <si>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</si>
  <si>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</si>
  <si>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</si>
  <si>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</si>
  <si>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</si>
  <si>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</si>
  <si>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</si>
  <si>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</si>
  <si>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</si>
  <si>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</si>
  <si>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</si>
  <si>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</si>
  <si>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</si>
  <si>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</si>
  <si>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</si>
  <si>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</si>
  <si>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</si>
  <si>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</si>
  <si>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</si>
  <si>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</si>
  <si>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</si>
  <si>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</si>
  <si>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</si>
  <si>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</si>
  <si>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</si>
  <si>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</si>
  <si>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</si>
  <si>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</si>
  <si>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</si>
  <si>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</si>
  <si>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</si>
  <si>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</si>
  <si>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</si>
  <si>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</si>
  <si>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</si>
  <si>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</si>
  <si>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</si>
  <si>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</si>
  <si>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</si>
  <si>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</si>
  <si>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</si>
  <si>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</si>
  <si>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</si>
  <si>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</si>
  <si>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</si>
  <si>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</si>
  <si>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</si>
  <si>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</si>
  <si>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</si>
  <si>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</si>
  <si>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</si>
  <si>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</si>
  <si>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</si>
  <si>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</si>
  <si>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</si>
  <si>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</si>
  <si>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</si>
  <si>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</si>
  <si>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</si>
  <si>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</si>
  <si>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</si>
  <si>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</si>
  <si>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</si>
  <si>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</si>
  <si>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</si>
  <si>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</si>
  <si>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</si>
  <si>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</si>
  <si>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</si>
  <si>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</si>
  <si>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</si>
  <si>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</si>
  <si>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</si>
  <si>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</si>
  <si>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</si>
  <si>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</si>
  <si>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</si>
  <si>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</si>
  <si>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</si>
  <si>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</si>
  <si>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</si>
  <si>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</si>
  <si>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</si>
  <si>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</si>
  <si>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</si>
  <si>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</si>
  <si>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</si>
  <si>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</si>
  <si>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</si>
  <si>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</si>
  <si>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</si>
  <si>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</si>
  <si>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</si>
  <si>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</si>
  <si>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</si>
  <si>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</si>
  <si>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</si>
  <si>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</si>
  <si>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</si>
  <si>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</si>
  <si>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</si>
  <si>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</si>
  <si>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</si>
  <si>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</si>
  <si>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</si>
  <si>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</si>
  <si>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</si>
  <si>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</si>
  <si>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</si>
  <si>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</si>
  <si>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</si>
  <si>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</si>
  <si>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</si>
  <si>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</si>
  <si>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</si>
  <si>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</si>
  <si>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</si>
  <si>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</si>
  <si>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</si>
  <si>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</si>
  <si>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</si>
  <si>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</si>
  <si>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</si>
  <si>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</si>
  <si>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</si>
  <si>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</si>
  <si>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</si>
  <si>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</si>
  <si>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</si>
  <si>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</si>
  <si>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</si>
  <si>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</si>
  <si>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</si>
  <si>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</si>
  <si>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</si>
  <si>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</si>
  <si>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</si>
  <si>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</si>
  <si>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</si>
  <si>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</si>
  <si>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</si>
  <si>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</si>
  <si>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</si>
  <si>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</si>
  <si>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</si>
  <si>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</si>
  <si>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</si>
  <si>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</si>
  <si>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</si>
  <si>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</si>
  <si>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</si>
  <si>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</si>
  <si>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</si>
  <si>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</si>
  <si>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</si>
  <si>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</si>
  <si>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</si>
  <si>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</si>
  <si>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</si>
  <si>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</si>
  <si>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</si>
  <si>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</si>
  <si>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</si>
  <si>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</si>
  <si>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</si>
  <si>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</si>
  <si>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</si>
  <si>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</si>
  <si>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</si>
  <si>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</si>
  <si>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</si>
  <si>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</si>
  <si>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</si>
  <si>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</si>
  <si>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</si>
  <si>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</si>
  <si>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</si>
  <si>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</si>
  <si>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</si>
  <si>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</si>
  <si>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</si>
  <si>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</si>
  <si>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</si>
  <si>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</si>
  <si>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</si>
  <si>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</si>
  <si>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</si>
  <si>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</si>
  <si>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</si>
  <si>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</si>
  <si>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</si>
  <si>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</si>
  <si>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</si>
  <si>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</si>
  <si>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</si>
  <si>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</si>
  <si>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</si>
  <si>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</si>
  <si>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</si>
  <si>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</si>
  <si>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</si>
  <si>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</si>
  <si>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</si>
  <si>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</si>
  <si>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</si>
  <si>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</si>
  <si>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</si>
  <si>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</si>
  <si>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</si>
  <si>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</si>
  <si>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</si>
  <si>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</si>
  <si>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</si>
  <si>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</si>
  <si>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</si>
  <si>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</si>
  <si>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</si>
  <si>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</si>
  <si>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</si>
  <si>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</si>
  <si>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</si>
  <si>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</si>
  <si>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</si>
  <si>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</si>
  <si>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</si>
  <si>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</si>
  <si>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</si>
  <si>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</si>
  <si>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</si>
  <si>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</si>
  <si>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</si>
  <si>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</si>
  <si>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</si>
  <si>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</si>
  <si>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</si>
  <si>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</si>
  <si>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</si>
  <si>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</si>
  <si>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</si>
  <si>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</si>
  <si>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</si>
  <si>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</si>
  <si>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</si>
  <si>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</si>
  <si>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</si>
  <si>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</si>
  <si>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</si>
  <si>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</si>
  <si>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</si>
  <si>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</si>
  <si>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</si>
  <si>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</si>
  <si>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</si>
  <si>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</si>
  <si>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</si>
  <si>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</si>
  <si>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</si>
  <si>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</si>
  <si>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</si>
  <si>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</si>
  <si>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</si>
  <si>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</si>
  <si>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</si>
  <si>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</si>
  <si>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</si>
  <si>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</si>
  <si>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</si>
  <si>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</si>
  <si>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</si>
  <si>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</si>
  <si>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</si>
  <si>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</si>
  <si>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</si>
  <si>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</si>
  <si>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</si>
  <si>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</si>
  <si>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</si>
  <si>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</si>
  <si>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</si>
  <si>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</si>
  <si>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</si>
  <si>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</si>
  <si>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</si>
  <si>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</si>
  <si>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</si>
  <si>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</si>
  <si>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</si>
  <si>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</si>
  <si>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</si>
  <si>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</si>
  <si>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</si>
  <si>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</si>
  <si>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</si>
  <si>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</si>
  <si>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</si>
  <si>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</si>
  <si>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</si>
  <si>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</si>
  <si>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</si>
  <si>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</si>
  <si>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</si>
  <si>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</si>
  <si>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</si>
  <si>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</si>
  <si>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</si>
  <si>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</si>
  <si>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</si>
  <si>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</si>
  <si>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</si>
  <si>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</si>
  <si>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</si>
  <si>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</si>
  <si>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</si>
  <si>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</si>
  <si>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</si>
  <si>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</si>
  <si>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</si>
  <si>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</si>
  <si>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</si>
  <si>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</si>
  <si>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</si>
  <si>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</si>
  <si>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</si>
  <si>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</si>
  <si>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</si>
  <si>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</si>
  <si>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</si>
  <si>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</si>
  <si>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</si>
  <si>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</si>
  <si>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</si>
  <si>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</si>
  <si>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</si>
  <si>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</si>
  <si>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</si>
  <si>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</si>
  <si>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</si>
  <si>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</si>
  <si>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</si>
  <si>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</si>
  <si>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</si>
  <si>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</si>
  <si>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</si>
  <si>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</si>
  <si>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</si>
  <si>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</si>
  <si>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</si>
  <si>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</si>
  <si>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</si>
  <si>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</si>
  <si>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</si>
  <si>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</si>
  <si>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</si>
  <si>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</si>
  <si>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</si>
  <si>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</si>
  <si>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</si>
  <si>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</si>
  <si>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</si>
  <si>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</si>
  <si>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</si>
  <si>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</si>
  <si>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</si>
  <si>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</si>
  <si>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</si>
  <si>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</si>
  <si>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</si>
  <si>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</si>
  <si>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</si>
  <si>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</si>
  <si>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</si>
  <si>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</si>
  <si>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</si>
  <si>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</si>
  <si>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</si>
  <si>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</si>
  <si>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</si>
  <si>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</si>
  <si>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</si>
  <si>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</si>
  <si>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</si>
  <si>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</si>
  <si>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</si>
  <si>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</si>
  <si>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</si>
  <si>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</si>
  <si>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</si>
  <si>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</si>
  <si>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</si>
  <si>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</si>
  <si>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</si>
  <si>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</si>
  <si>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</si>
  <si>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</si>
  <si>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</si>
  <si>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</si>
  <si>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</si>
  <si>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</si>
  <si>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</si>
  <si>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</si>
  <si>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</si>
  <si>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</si>
  <si>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</si>
  <si>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</si>
  <si>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</si>
  <si>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</si>
  <si>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</si>
  <si>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</si>
  <si>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</si>
  <si>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</si>
  <si>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</si>
  <si>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</si>
  <si>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</si>
  <si>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</si>
  <si>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</si>
  <si>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</si>
  <si>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</si>
  <si>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</si>
  <si>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</si>
  <si>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</si>
  <si>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</si>
  <si>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</si>
  <si>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</si>
  <si>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</si>
  <si>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</si>
  <si>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</si>
  <si>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</si>
  <si>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</si>
  <si>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</si>
  <si>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</si>
  <si>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</si>
  <si>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</si>
  <si>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</si>
  <si>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</si>
  <si>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</si>
  <si>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</si>
  <si>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</si>
  <si>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</si>
  <si>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</si>
  <si>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</si>
  <si>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</si>
  <si>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</si>
  <si>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</si>
  <si>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</si>
  <si>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</si>
  <si>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</si>
  <si>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</si>
  <si>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</si>
  <si>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</si>
  <si>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</si>
  <si>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</si>
  <si>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</si>
  <si>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</si>
  <si>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</si>
  <si>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</si>
  <si>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</si>
  <si>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</si>
  <si>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</si>
  <si>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</si>
  <si>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</si>
  <si>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</si>
  <si>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</si>
  <si>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</si>
  <si>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</si>
  <si>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</si>
  <si>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</si>
  <si>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</si>
  <si>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</si>
  <si>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</si>
  <si>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</si>
  <si>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</si>
  <si>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</si>
  <si>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</si>
  <si>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</si>
  <si>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</si>
  <si>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</si>
  <si>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</si>
  <si>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</si>
  <si>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</si>
  <si>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</si>
  <si>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</si>
  <si>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</si>
  <si>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</si>
  <si>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</si>
  <si>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</si>
  <si>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</si>
  <si>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</si>
  <si>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</si>
  <si>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</si>
  <si>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</si>
  <si>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</si>
  <si>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</si>
  <si>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</si>
  <si>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</si>
  <si>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</si>
  <si>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</si>
  <si>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</si>
  <si>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</si>
  <si>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</si>
  <si>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</si>
  <si>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</si>
  <si>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</si>
  <si>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</si>
  <si>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</si>
  <si>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</si>
  <si>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</si>
  <si>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</si>
  <si>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</si>
  <si>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</si>
  <si>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</si>
  <si>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</si>
  <si>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</si>
  <si>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</si>
  <si>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</si>
  <si>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</si>
  <si>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</si>
  <si>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</si>
  <si>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</si>
  <si>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</si>
  <si>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</si>
  <si>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</si>
  <si>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</si>
  <si>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</si>
  <si>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</si>
  <si>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</si>
  <si>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</si>
  <si>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</si>
  <si>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</si>
  <si>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</si>
  <si>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</si>
  <si>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</si>
  <si>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</si>
  <si>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</si>
  <si>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</si>
  <si>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</si>
  <si>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</si>
  <si>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</si>
  <si>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</si>
  <si>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</si>
  <si>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</si>
  <si>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</si>
  <si>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</si>
  <si>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</si>
  <si>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</si>
  <si>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</si>
  <si>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</si>
  <si>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</si>
  <si>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</si>
  <si>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</si>
  <si>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</si>
  <si>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</si>
  <si>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</si>
  <si>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</si>
  <si>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</si>
  <si>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</si>
  <si>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</si>
  <si>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</si>
  <si>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</si>
  <si>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</si>
  <si>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</si>
  <si>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</si>
  <si>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</si>
  <si>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</si>
  <si>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</si>
  <si>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</si>
  <si>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</si>
  <si>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</si>
  <si>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</si>
  <si>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</si>
  <si>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</si>
  <si>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</si>
  <si>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</si>
  <si>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</si>
  <si>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</si>
  <si>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</si>
  <si>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</si>
  <si>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</si>
  <si>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</si>
  <si>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</si>
  <si>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</si>
  <si>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</si>
  <si>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</si>
  <si>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</si>
  <si>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</si>
  <si>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</si>
  <si>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</si>
  <si>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</si>
  <si>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</si>
  <si>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</si>
  <si>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</si>
  <si>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</si>
  <si>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</si>
  <si>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</si>
  <si>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</si>
  <si>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</si>
  <si>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</si>
  <si>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</si>
  <si>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</si>
  <si>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</si>
  <si>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</si>
  <si>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</si>
  <si>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</si>
  <si>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</si>
  <si>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</si>
  <si>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</si>
  <si>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</si>
  <si>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</si>
  <si>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</si>
  <si>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</si>
  <si>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</si>
  <si>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</si>
  <si>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</si>
  <si>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</si>
  <si>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</si>
  <si>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</si>
  <si>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</si>
  <si>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</si>
  <si>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</si>
  <si>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</si>
  <si>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</si>
  <si>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</si>
  <si>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</si>
  <si>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</si>
  <si>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</si>
  <si>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</si>
  <si>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</si>
  <si>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</si>
  <si>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</si>
  <si>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</si>
  <si>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</si>
  <si>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</si>
  <si>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</si>
  <si>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</si>
  <si>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</si>
  <si>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</si>
  <si>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</si>
  <si>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</si>
  <si>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</si>
  <si>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</si>
  <si>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</si>
  <si>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</si>
  <si>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</si>
  <si>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</si>
  <si>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</si>
  <si>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</si>
  <si>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</si>
  <si>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</si>
  <si>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</si>
  <si>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</si>
  <si>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</si>
  <si>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</si>
  <si>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</si>
  <si>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</si>
  <si>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</si>
  <si>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</si>
  <si>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</si>
  <si>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</si>
  <si>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</si>
  <si>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</si>
  <si>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</si>
  <si>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</si>
  <si>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</si>
  <si>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</si>
  <si>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</si>
  <si>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</si>
  <si>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</si>
  <si>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</si>
  <si>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</si>
  <si>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</si>
  <si>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</si>
  <si>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</si>
  <si>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</si>
  <si>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</si>
  <si>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</si>
  <si>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</si>
  <si>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</si>
  <si>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</si>
  <si>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</si>
  <si>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</si>
  <si>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</si>
  <si>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</si>
  <si>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</si>
  <si>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</si>
  <si>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</si>
  <si>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</si>
  <si>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</si>
  <si>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</si>
  <si>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</si>
  <si>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</si>
  <si>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</si>
  <si>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</si>
  <si>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</si>
  <si>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</si>
  <si>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</si>
  <si>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</si>
  <si>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</si>
  <si>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</si>
  <si>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</si>
  <si>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</si>
  <si>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</si>
  <si>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</si>
  <si>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</si>
  <si>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</si>
  <si>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</si>
  <si>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</si>
  <si>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</si>
  <si>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</si>
  <si>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</si>
  <si>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</si>
  <si>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</si>
  <si>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</si>
  <si>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</si>
  <si>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</si>
  <si>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</si>
  <si>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</si>
  <si>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</si>
  <si>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</si>
  <si>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</si>
  <si>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</si>
  <si>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</si>
  <si>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</si>
  <si>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</si>
  <si>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</si>
  <si>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</si>
  <si>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</si>
  <si>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</si>
  <si>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</si>
  <si>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</si>
  <si>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</si>
  <si>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</si>
  <si>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</si>
  <si>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</si>
  <si>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</si>
  <si>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</si>
  <si>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</si>
  <si>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</si>
  <si>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</si>
  <si>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</si>
  <si>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</si>
  <si>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</si>
  <si>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</si>
  <si>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</si>
  <si>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</si>
  <si>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</si>
  <si>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</si>
  <si>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</si>
  <si>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</si>
  <si>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</si>
  <si>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</si>
  <si>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</si>
  <si>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</si>
  <si>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</si>
  <si>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</si>
  <si>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</si>
  <si>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</si>
  <si>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</si>
  <si>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</si>
  <si>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</si>
  <si>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</si>
  <si>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</si>
  <si>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</si>
  <si>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</si>
  <si>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</si>
  <si>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</si>
  <si>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</si>
  <si>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</si>
  <si>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</si>
  <si>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</si>
  <si>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</si>
  <si>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</si>
  <si>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</si>
  <si>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</si>
  <si>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</si>
  <si>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</si>
  <si>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</si>
  <si>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</si>
  <si>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</si>
  <si>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</si>
  <si>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</si>
  <si>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</si>
  <si>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</si>
  <si>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</si>
  <si>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</si>
  <si>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</si>
  <si>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</si>
  <si>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</si>
  <si>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</si>
  <si>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</si>
  <si>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</si>
  <si>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</si>
  <si>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</si>
  <si>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</si>
  <si>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</si>
  <si>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</si>
  <si>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</si>
  <si>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</si>
  <si>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</si>
  <si>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</si>
  <si>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</si>
  <si>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</si>
  <si>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</si>
  <si>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</si>
  <si>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</si>
  <si>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</si>
  <si>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</si>
  <si>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</si>
  <si>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</si>
  <si>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</si>
  <si>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</si>
  <si>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</si>
  <si>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</si>
  <si>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</si>
  <si>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</si>
  <si>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</si>
  <si>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</si>
  <si>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</si>
  <si>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</si>
  <si>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</si>
  <si>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</si>
  <si>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</si>
  <si>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</si>
  <si>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</si>
  <si>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</si>
  <si>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</si>
  <si>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</si>
  <si>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</si>
  <si>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</si>
  <si>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</si>
  <si>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</si>
  <si>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</si>
  <si>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</si>
  <si>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</si>
  <si>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</si>
  <si>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</si>
  <si>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</si>
  <si>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</si>
  <si>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</si>
  <si>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</si>
  <si>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</si>
  <si>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</si>
  <si>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</si>
  <si>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</si>
  <si>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</si>
  <si>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</si>
  <si>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</si>
  <si>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</si>
  <si>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</si>
  <si>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</si>
  <si>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</si>
  <si>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</si>
  <si>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</si>
  <si>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</si>
  <si>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</si>
  <si>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</si>
  <si>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</si>
  <si>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</si>
  <si>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</si>
  <si>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</si>
  <si>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</si>
  <si>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</si>
  <si>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</si>
  <si>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</si>
  <si>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</si>
  <si>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</si>
  <si>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</si>
  <si>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</si>
  <si>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</si>
  <si>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</si>
  <si>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</si>
  <si>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</si>
  <si>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</si>
  <si>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</si>
  <si>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</si>
  <si>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</si>
  <si>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</si>
  <si>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</si>
  <si>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</si>
  <si>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</si>
  <si>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</si>
  <si>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</si>
  <si>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</si>
  <si>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</si>
  <si>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</si>
  <si>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</si>
  <si>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</si>
  <si>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</si>
  <si>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</si>
  <si>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</si>
  <si>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</si>
  <si>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</si>
  <si>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</si>
  <si>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</si>
  <si>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</si>
  <si>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</si>
  <si>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</si>
  <si>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</si>
  <si>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</si>
  <si>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</si>
  <si>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</si>
  <si>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</si>
  <si>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</si>
  <si>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</si>
  <si>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</si>
  <si>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</si>
  <si>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</si>
  <si>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</si>
  <si>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</si>
  <si>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</si>
  <si>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</si>
  <si>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</si>
  <si>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</si>
  <si>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</si>
  <si>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</si>
  <si>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</si>
  <si>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</si>
  <si>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</si>
  <si>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</si>
  <si>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</si>
  <si>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</si>
  <si>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</si>
  <si>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</si>
  <si>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</si>
  <si>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</si>
  <si>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</si>
  <si>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</si>
  <si>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</si>
  <si>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</si>
  <si>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</si>
  <si>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</si>
  <si>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</si>
  <si>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</si>
  <si>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</si>
  <si>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</si>
  <si>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</si>
  <si>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</si>
  <si>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</si>
  <si>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</si>
  <si>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</si>
  <si>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</si>
  <si>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</si>
  <si>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</si>
  <si>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</si>
  <si>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</si>
  <si>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</si>
  <si>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</si>
  <si>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</si>
  <si>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</si>
  <si>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</si>
  <si>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</si>
  <si>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</si>
  <si>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</si>
  <si>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</si>
  <si>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</si>
  <si>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</si>
  <si>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</si>
  <si>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</si>
  <si>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</si>
  <si>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</si>
  <si>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</si>
  <si>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</si>
  <si>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</si>
  <si>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</si>
  <si>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</si>
  <si>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</si>
  <si>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</si>
  <si>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</si>
  <si>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</si>
  <si>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</si>
  <si>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</si>
  <si>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</si>
  <si>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</si>
  <si>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</si>
  <si>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</si>
  <si>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</si>
  <si>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</si>
  <si>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</si>
  <si>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</si>
  <si>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</si>
  <si>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</si>
  <si>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</si>
  <si>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</si>
  <si>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</si>
  <si>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</si>
  <si>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</si>
  <si>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</si>
  <si>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</si>
  <si>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</si>
  <si>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</si>
  <si>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</si>
  <si>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</si>
  <si>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</si>
  <si>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</si>
  <si>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</si>
  <si>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</si>
  <si>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</si>
  <si>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</si>
  <si>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</si>
  <si>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</si>
  <si>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</si>
  <si>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</si>
  <si>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</si>
  <si>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</si>
  <si>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</si>
  <si>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</si>
  <si>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</si>
  <si>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</si>
  <si>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</si>
  <si>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</si>
  <si>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</si>
  <si>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</si>
  <si>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</si>
  <si>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</si>
  <si>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</si>
  <si>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</si>
  <si>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</si>
  <si>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</si>
  <si>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</si>
  <si>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</si>
  <si>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</si>
  <si>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</si>
  <si>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</si>
  <si>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</si>
  <si>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</si>
  <si>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</si>
  <si>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</si>
  <si>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</si>
  <si>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</si>
  <si>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</si>
  <si>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</si>
  <si>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</si>
  <si>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</si>
  <si>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</si>
  <si>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</si>
  <si>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</si>
  <si>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</si>
  <si>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</si>
  <si>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</si>
  <si>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</si>
  <si>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</si>
  <si>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</si>
  <si>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</si>
  <si>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</si>
  <si>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</si>
  <si>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</si>
  <si>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</si>
  <si>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</si>
  <si>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</si>
  <si>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</si>
  <si>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</si>
  <si>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</si>
  <si>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</si>
  <si>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</si>
  <si>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</si>
  <si>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</si>
  <si>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</si>
  <si>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</si>
  <si>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</si>
  <si>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</si>
  <si>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</si>
  <si>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</si>
  <si>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</si>
  <si>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</si>
  <si>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</si>
  <si>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</si>
  <si>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</si>
  <si>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</si>
  <si>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</si>
  <si>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</si>
  <si>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</si>
  <si>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</si>
  <si>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</si>
  <si>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</si>
  <si>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</si>
  <si>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</si>
  <si>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</si>
  <si>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</si>
  <si>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</si>
  <si>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</si>
  <si>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</si>
  <si>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</si>
  <si>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</si>
  <si>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</si>
  <si>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</si>
  <si>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</si>
  <si>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</si>
  <si>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</si>
  <si>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</si>
  <si>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</si>
  <si>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</si>
  <si>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</si>
  <si>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</si>
  <si>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</si>
  <si>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</si>
  <si>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</si>
  <si>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</si>
  <si>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</si>
  <si>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</si>
  <si>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</si>
  <si>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</si>
  <si>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</si>
  <si>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</si>
  <si>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</si>
  <si>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</si>
  <si>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</si>
  <si>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</si>
  <si>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</si>
  <si>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</si>
  <si>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</si>
  <si>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</si>
  <si>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</si>
  <si>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</si>
  <si>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</si>
  <si>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</si>
  <si>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</si>
  <si>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</si>
  <si>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</si>
  <si>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</si>
  <si>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</si>
  <si>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</si>
  <si>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</si>
  <si>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</si>
  <si>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</si>
  <si>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</si>
  <si>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</si>
  <si>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</si>
  <si>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</si>
  <si>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</si>
  <si>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</si>
  <si>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</si>
  <si>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</si>
  <si>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</si>
  <si>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</si>
  <si>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</si>
  <si>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</si>
  <si>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</si>
  <si>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</si>
  <si>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</si>
  <si>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</si>
  <si>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</si>
  <si>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</si>
  <si>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</si>
  <si>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</si>
  <si>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</si>
  <si>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</si>
  <si>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</si>
  <si>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</si>
  <si>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</si>
  <si>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</si>
  <si>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</si>
  <si>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</si>
  <si>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</si>
  <si>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</si>
  <si>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</si>
  <si>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</si>
  <si>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</si>
  <si>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</si>
  <si>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</si>
  <si>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</si>
  <si>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</si>
  <si>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</si>
  <si>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</si>
  <si>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</si>
  <si>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</si>
  <si>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</si>
  <si>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</si>
  <si>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</si>
  <si>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</si>
  <si>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</si>
  <si>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</si>
  <si>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</si>
  <si>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</si>
  <si>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</si>
  <si>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</si>
  <si>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</si>
  <si>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</si>
  <si>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</si>
  <si>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</si>
  <si>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</si>
  <si>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</si>
  <si>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</si>
  <si>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</si>
  <si>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</si>
  <si>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</si>
  <si>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</si>
  <si>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</si>
  <si>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</si>
  <si>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</si>
  <si>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</si>
  <si>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</si>
  <si>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</si>
  <si>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</si>
  <si>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</si>
  <si>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</si>
  <si>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</si>
  <si>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</si>
  <si>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</si>
  <si>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</si>
  <si>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</si>
  <si>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</si>
  <si>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</si>
  <si>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</si>
  <si>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</si>
  <si>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</si>
  <si>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</si>
  <si>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</si>
  <si>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</si>
  <si>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</si>
  <si>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</si>
  <si>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</si>
  <si>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</si>
  <si>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</si>
  <si>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</si>
  <si>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</si>
  <si>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</si>
  <si>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</si>
  <si>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</si>
  <si>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</si>
  <si>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</si>
  <si>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</si>
  <si>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</si>
  <si>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</si>
  <si>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</si>
  <si>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</si>
  <si>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</si>
  <si>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</si>
  <si>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</si>
  <si>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</si>
  <si>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</si>
  <si>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</si>
  <si>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</si>
  <si>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</si>
  <si>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</si>
  <si>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</si>
  <si>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</si>
  <si>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</si>
  <si>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</si>
  <si>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</si>
  <si>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</si>
  <si>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</si>
  <si>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</si>
  <si>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</si>
  <si>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</si>
  <si>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</si>
  <si>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</si>
  <si>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</si>
  <si>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</si>
  <si>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</si>
  <si>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</si>
  <si>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</si>
  <si>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</si>
  <si>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</si>
  <si>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</si>
  <si>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</si>
  <si>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</si>
  <si>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</si>
  <si>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</si>
  <si>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</si>
  <si>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</si>
  <si>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</si>
  <si>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</si>
  <si>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</si>
  <si>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</si>
  <si>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</si>
  <si>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</si>
  <si>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</si>
  <si>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</si>
  <si>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</si>
  <si>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</si>
  <si>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</si>
  <si>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</si>
  <si>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</si>
  <si>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</si>
  <si>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</si>
  <si>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</si>
  <si>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</si>
  <si>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</si>
  <si>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</si>
  <si>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</si>
  <si>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</si>
  <si>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</si>
  <si>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</si>
  <si>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</si>
  <si>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</si>
  <si>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</si>
  <si>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</si>
  <si>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</si>
  <si>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</si>
  <si>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</si>
  <si>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</si>
  <si>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</si>
  <si>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</si>
  <si>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</si>
  <si>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</si>
  <si>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</si>
  <si>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</si>
  <si>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</si>
  <si>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</si>
  <si>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</si>
  <si>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</si>
  <si>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</si>
  <si>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</si>
  <si>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</si>
  <si>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</si>
  <si>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</si>
  <si>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</si>
  <si>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</si>
  <si>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</si>
  <si>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</si>
  <si>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</si>
  <si>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</si>
  <si>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</si>
  <si>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</si>
  <si>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</si>
  <si>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</si>
  <si>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</si>
  <si>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</si>
  <si>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</si>
  <si>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</si>
  <si>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</si>
  <si>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</si>
  <si>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</si>
  <si>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</si>
  <si>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</si>
  <si>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</si>
  <si>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</si>
  <si>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</si>
  <si>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</si>
  <si>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</si>
  <si>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</si>
  <si>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</si>
  <si>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</si>
  <si>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</si>
  <si>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</si>
  <si>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</si>
  <si>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</si>
  <si>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</si>
  <si>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</si>
  <si>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</si>
  <si>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</si>
  <si>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</si>
  <si>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</si>
  <si>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</si>
  <si>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</si>
  <si>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</si>
  <si>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</si>
  <si>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</si>
  <si>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</si>
  <si>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</si>
  <si>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</si>
  <si>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</si>
  <si>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</si>
  <si>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</si>
  <si>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</si>
  <si>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</si>
  <si>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</si>
  <si>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</si>
  <si>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</si>
  <si>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</si>
  <si>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</si>
  <si>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</si>
  <si>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</si>
  <si>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</si>
  <si>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</si>
  <si>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</si>
  <si>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</si>
  <si>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</si>
  <si>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</si>
  <si>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</si>
  <si>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</si>
  <si>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</si>
  <si>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</si>
  <si>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</si>
  <si>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</si>
  <si>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</si>
  <si>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</si>
  <si>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</si>
  <si>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</si>
  <si>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</si>
  <si>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</si>
  <si>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</si>
  <si>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</si>
  <si>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</si>
  <si>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</si>
  <si>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</si>
  <si>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</si>
  <si>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</si>
  <si>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</si>
  <si>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</si>
  <si>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</si>
  <si>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</si>
  <si>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</si>
  <si>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</si>
  <si>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</si>
  <si>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</si>
  <si>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</si>
  <si>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</si>
  <si>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</si>
  <si>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</si>
  <si>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</si>
  <si>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</si>
  <si>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</si>
  <si>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</si>
  <si>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</si>
  <si>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</si>
  <si>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</si>
  <si>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</si>
  <si>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</si>
  <si>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</si>
  <si>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</si>
  <si>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</si>
  <si>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</si>
  <si>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</si>
  <si>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</si>
  <si>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</si>
  <si>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</si>
  <si>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</si>
  <si>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</si>
  <si>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</si>
  <si>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</si>
  <si>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</si>
  <si>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</si>
  <si>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</si>
  <si>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</si>
  <si>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</si>
  <si>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</si>
  <si>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</si>
  <si>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</si>
  <si>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</si>
  <si>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</si>
  <si>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</si>
  <si>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</si>
  <si>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</si>
  <si>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</si>
  <si>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</si>
  <si>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</si>
  <si>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</si>
  <si>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</si>
  <si>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</si>
  <si>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</si>
  <si>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</si>
  <si>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</si>
  <si>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</si>
  <si>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</si>
  <si>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</si>
  <si>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</si>
  <si>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</si>
  <si>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</si>
  <si>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</si>
  <si>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</si>
  <si>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</si>
  <si>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</si>
  <si>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</si>
  <si>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</si>
  <si>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</si>
  <si>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</si>
  <si>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</si>
  <si>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</si>
  <si>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</si>
  <si>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</si>
  <si>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</si>
  <si>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</si>
  <si>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</si>
  <si>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</si>
  <si>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</si>
  <si>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</si>
  <si>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</si>
  <si>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</si>
  <si>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</si>
  <si>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</si>
  <si>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</si>
  <si>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</si>
  <si>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</si>
  <si>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</si>
  <si>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</si>
  <si>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</si>
  <si>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</si>
  <si>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</si>
  <si>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</si>
  <si>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</si>
  <si>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</si>
  <si>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</si>
  <si>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</si>
  <si>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</si>
  <si>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</si>
  <si>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</si>
  <si>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</si>
  <si>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</si>
  <si>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</si>
  <si>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</si>
  <si>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</si>
  <si>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</si>
  <si>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</si>
  <si>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</si>
  <si>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</si>
  <si>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</si>
  <si>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</si>
  <si>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</si>
  <si>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</si>
  <si>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</si>
  <si>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</si>
  <si>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</si>
  <si>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</si>
  <si>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</si>
  <si>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</si>
  <si>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</si>
  <si>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</si>
  <si>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</si>
  <si>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</si>
  <si>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</si>
  <si>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</si>
  <si>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</si>
  <si>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</si>
  <si>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</si>
  <si>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</si>
  <si>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</si>
  <si>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</si>
  <si>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</si>
  <si>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</si>
  <si>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</si>
  <si>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</si>
  <si>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</si>
  <si>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</si>
  <si>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</si>
  <si>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</si>
  <si>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</si>
  <si>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</si>
  <si>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</si>
  <si>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</si>
  <si>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</si>
  <si>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</si>
  <si>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</si>
  <si>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</si>
  <si>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</si>
  <si>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</si>
  <si>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</si>
  <si>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</si>
  <si>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</si>
  <si>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</si>
  <si>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</si>
  <si>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</si>
  <si>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</si>
  <si>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</si>
  <si>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</si>
  <si>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</si>
  <si>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</si>
  <si>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</si>
  <si>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</si>
  <si>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</si>
  <si>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</si>
  <si>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</si>
  <si>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</si>
  <si>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</si>
  <si>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</si>
  <si>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</si>
  <si>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</si>
  <si>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</si>
  <si>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</si>
  <si>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</si>
  <si>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</si>
  <si>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</si>
  <si>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</si>
  <si>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</si>
  <si>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</si>
  <si>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</si>
  <si>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</si>
  <si>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</si>
  <si>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</si>
  <si>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</si>
  <si>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</si>
  <si>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</si>
  <si>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</si>
  <si>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</si>
  <si>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</si>
  <si>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</si>
  <si>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</si>
  <si>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</si>
  <si>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</si>
  <si>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</si>
  <si>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</si>
  <si>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</si>
  <si>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</si>
  <si>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</si>
  <si>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</si>
  <si>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</si>
  <si>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</si>
  <si>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</si>
  <si>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</si>
  <si>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</si>
  <si>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</si>
  <si>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</si>
  <si>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</si>
  <si>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</si>
  <si>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</si>
  <si>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</si>
  <si>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</si>
  <si>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</si>
  <si>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</si>
  <si>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</si>
  <si>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</si>
  <si>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</si>
  <si>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</si>
  <si>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</si>
  <si>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</si>
  <si>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</si>
  <si>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</si>
  <si>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</si>
  <si>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</si>
  <si>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</si>
  <si>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</si>
  <si>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</si>
  <si>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</si>
  <si>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</si>
  <si>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</si>
  <si>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</si>
  <si>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</si>
  <si>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</si>
  <si>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</si>
  <si>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</si>
  <si>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</si>
  <si>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</si>
  <si>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</si>
  <si>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</si>
  <si>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</si>
  <si>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</si>
  <si>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</si>
  <si>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</si>
  <si>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</si>
  <si>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</si>
  <si>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</si>
  <si>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</si>
  <si>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</si>
  <si>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</si>
  <si>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</si>
  <si>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</si>
  <si>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</si>
  <si>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</si>
  <si>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</si>
  <si>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</si>
  <si>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</si>
  <si>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</si>
  <si>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</si>
  <si>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</si>
  <si>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</si>
  <si>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</si>
  <si>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</si>
  <si>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</si>
  <si>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</si>
  <si>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</si>
  <si>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</si>
  <si>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</si>
  <si>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</si>
  <si>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</si>
  <si>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</si>
  <si>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</si>
  <si>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</si>
  <si>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</si>
  <si>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</si>
  <si>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</si>
  <si>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</si>
  <si>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</si>
  <si>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</si>
  <si>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</si>
  <si>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</si>
  <si>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</si>
  <si>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</si>
  <si>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</si>
  <si>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</si>
  <si>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</si>
  <si>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</si>
  <si>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</si>
  <si>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</si>
  <si>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</si>
  <si>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</si>
  <si>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</si>
  <si>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</si>
  <si>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</si>
  <si>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</si>
  <si>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</si>
  <si>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</si>
  <si>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</si>
  <si>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</si>
  <si>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</si>
  <si>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</si>
  <si>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</si>
  <si>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</si>
  <si>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</si>
  <si>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</si>
  <si>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</si>
  <si>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</si>
  <si>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</si>
  <si>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</si>
  <si>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</si>
  <si>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</si>
  <si>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</si>
  <si>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</si>
  <si>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</si>
  <si>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</si>
  <si>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</si>
  <si>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</si>
  <si>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</si>
  <si>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</si>
  <si>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</si>
  <si>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</si>
  <si>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</si>
  <si>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</si>
  <si>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</si>
  <si>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</si>
  <si>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</si>
  <si>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</si>
  <si>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</si>
  <si>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</si>
  <si>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</si>
  <si>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</si>
  <si>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</si>
  <si>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</si>
  <si>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</si>
  <si>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</si>
  <si>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</si>
  <si>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</si>
  <si>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</si>
  <si>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</si>
  <si>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</si>
  <si>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</si>
  <si>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</si>
  <si>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</si>
  <si>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</si>
  <si>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</si>
  <si>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</si>
  <si>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</si>
  <si>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</si>
  <si>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</si>
  <si>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</si>
  <si>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</si>
  <si>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</si>
  <si>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</si>
  <si>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</si>
  <si>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</si>
  <si>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</si>
  <si>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</si>
  <si>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</si>
  <si>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</si>
  <si>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</si>
  <si>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</si>
  <si>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</si>
  <si>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</si>
  <si>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</si>
  <si>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</si>
  <si>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</si>
  <si>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</si>
  <si>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</si>
  <si>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</si>
  <si>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</si>
  <si>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</si>
  <si>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</si>
  <si>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</si>
  <si>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</si>
  <si>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</si>
  <si>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</si>
  <si>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</si>
  <si>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</si>
  <si>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</si>
  <si>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</si>
  <si>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</si>
  <si>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</si>
  <si>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</si>
  <si>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</si>
  <si>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</si>
  <si>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</si>
  <si>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</si>
  <si>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</si>
  <si>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</si>
  <si>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</si>
  <si>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</si>
  <si>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</si>
  <si>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</si>
  <si>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</si>
  <si>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</si>
  <si>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</si>
  <si>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</si>
  <si>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</si>
  <si>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</si>
  <si>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</si>
  <si>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</si>
  <si>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</si>
  <si>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</si>
  <si>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</si>
  <si>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</si>
  <si>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</si>
  <si>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</si>
  <si>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</si>
  <si>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</si>
  <si>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</si>
  <si>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</si>
  <si>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</si>
  <si>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</si>
  <si>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</si>
  <si>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</si>
  <si>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</si>
  <si>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</si>
  <si>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</si>
  <si>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</si>
  <si>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</si>
  <si>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</si>
  <si>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</si>
  <si>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</si>
  <si>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</si>
  <si>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</si>
  <si>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</si>
  <si>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</si>
  <si>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</si>
  <si>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</si>
  <si>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</si>
  <si>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</si>
  <si>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</si>
  <si>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</si>
  <si>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</si>
  <si>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</si>
  <si>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</si>
  <si>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</si>
  <si>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</si>
  <si>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</si>
  <si>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</si>
  <si>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</si>
  <si>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</si>
  <si>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</si>
  <si>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</si>
  <si>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</si>
  <si>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</si>
  <si>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</si>
  <si>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</si>
  <si>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</si>
  <si>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</si>
  <si>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</si>
  <si>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</si>
  <si>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</si>
  <si>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</si>
  <si>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</si>
  <si>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</si>
  <si>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</si>
  <si>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</si>
  <si>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</si>
  <si>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</si>
  <si>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</si>
  <si>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</si>
  <si>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</si>
  <si>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</si>
  <si>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</si>
  <si>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</si>
  <si>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</si>
  <si>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</si>
  <si>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</si>
  <si>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</si>
  <si>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</si>
  <si>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</si>
  <si>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</si>
  <si>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</si>
  <si>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</si>
  <si>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</si>
  <si>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</si>
  <si>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</si>
  <si>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</si>
  <si>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</si>
  <si>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</si>
  <si>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</si>
  <si>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</si>
  <si>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</si>
  <si>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</si>
  <si>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</si>
  <si>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</si>
  <si>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</si>
  <si>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</si>
  <si>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</si>
  <si>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</si>
  <si>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</si>
  <si>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</si>
  <si>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</si>
  <si>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</si>
  <si>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</si>
  <si>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</si>
  <si>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</si>
  <si>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</si>
  <si>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</si>
  <si>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</si>
  <si>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</si>
  <si>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</si>
  <si>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</si>
  <si>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</si>
  <si>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</si>
  <si>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</si>
  <si>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</si>
  <si>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</si>
  <si>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</si>
  <si>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</si>
  <si>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</si>
  <si>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</si>
  <si>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</si>
  <si>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</si>
  <si>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</si>
  <si>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</si>
  <si>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</si>
  <si>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</si>
  <si>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</si>
  <si>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</si>
  <si>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</si>
  <si>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</si>
  <si>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</si>
  <si>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</si>
  <si>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</si>
  <si>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</si>
  <si>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</si>
  <si>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</si>
  <si>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</si>
  <si>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</si>
  <si>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</si>
  <si>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</si>
  <si>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</si>
  <si>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</si>
  <si>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</si>
  <si>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</si>
  <si>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</si>
  <si>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</si>
  <si>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</si>
  <si>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</si>
  <si>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</si>
  <si>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</si>
  <si>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</si>
  <si>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</si>
  <si>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</si>
  <si>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</si>
  <si>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</si>
  <si>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</si>
  <si>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</si>
  <si>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</si>
  <si>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</si>
  <si>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</si>
  <si>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</si>
  <si>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</si>
  <si>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</si>
  <si>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</si>
  <si>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</si>
  <si>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</si>
  <si>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</si>
  <si>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</si>
  <si>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</si>
  <si>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</si>
  <si>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</si>
  <si>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</si>
  <si>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</si>
  <si>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</si>
  <si>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</si>
  <si>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</si>
  <si>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</si>
  <si>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</si>
  <si>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</si>
  <si>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</si>
  <si>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</si>
  <si>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</si>
  <si>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</si>
  <si>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</si>
  <si>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</si>
  <si>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</si>
  <si>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</si>
  <si>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</si>
  <si>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</si>
  <si>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</si>
  <si>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</si>
  <si>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</si>
  <si>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</si>
  <si>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</si>
  <si>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</si>
  <si>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</si>
  <si>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</si>
  <si>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</si>
  <si>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</si>
  <si>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</si>
  <si>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</si>
  <si>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</si>
  <si>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</si>
  <si>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</si>
  <si>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</si>
  <si>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</si>
  <si>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</si>
  <si>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</si>
  <si>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</si>
  <si>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</si>
  <si>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</si>
  <si>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</si>
  <si>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</si>
  <si>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</si>
  <si>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</si>
  <si>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</si>
  <si>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</si>
  <si>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</si>
  <si>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</si>
  <si>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</si>
  <si>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</si>
  <si>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</si>
  <si>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</si>
  <si>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</si>
  <si>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</si>
  <si>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</si>
  <si>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</si>
  <si>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</si>
  <si>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</si>
  <si>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</si>
  <si>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</si>
  <si>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</si>
  <si>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</si>
  <si>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</si>
  <si>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</si>
  <si>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</si>
  <si>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</si>
  <si>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</si>
  <si>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</si>
  <si>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</si>
  <si>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</si>
  <si>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</si>
  <si>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</si>
  <si>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</si>
  <si>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</si>
  <si>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</si>
  <si>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</si>
  <si>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</si>
  <si>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</si>
  <si>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</si>
  <si>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</si>
  <si>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</si>
  <si>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</si>
  <si>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</si>
  <si>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</si>
  <si>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</si>
  <si>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</si>
  <si>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</si>
  <si>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</si>
  <si>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</si>
  <si>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</si>
  <si>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</si>
  <si>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</si>
  <si>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</si>
  <si>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</si>
  <si>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</si>
  <si>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</si>
  <si>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</si>
  <si>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</si>
  <si>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</si>
  <si>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</si>
  <si>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</si>
  <si>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</si>
  <si>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</si>
  <si>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</si>
  <si>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</si>
  <si>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</si>
  <si>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</si>
  <si>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</si>
  <si>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</si>
  <si>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</si>
  <si>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</si>
  <si>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</si>
  <si>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</si>
  <si>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</si>
  <si>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</si>
  <si>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</si>
  <si>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</si>
  <si>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</si>
  <si>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</si>
  <si>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</si>
  <si>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</si>
  <si>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</si>
  <si>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</si>
  <si>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</si>
  <si>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</si>
  <si>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</si>
  <si>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</si>
  <si>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</si>
  <si>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</si>
  <si>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</si>
  <si>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</si>
  <si>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</si>
  <si>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</si>
  <si>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</si>
  <si>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</si>
  <si>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</si>
  <si>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</si>
  <si>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</si>
  <si>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</si>
  <si>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</si>
  <si>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</si>
  <si>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</si>
  <si>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</si>
  <si>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</si>
  <si>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</si>
  <si>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</si>
  <si>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</si>
  <si>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</si>
  <si>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</si>
  <si>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</si>
  <si>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</si>
  <si>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</si>
  <si>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</si>
  <si>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</si>
  <si>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</si>
  <si>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</si>
  <si>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</si>
  <si>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</si>
  <si>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</si>
  <si>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</si>
  <si>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</si>
  <si>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</si>
  <si>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</si>
  <si>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</si>
  <si>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</si>
  <si>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</si>
  <si>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</si>
  <si>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</si>
  <si>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</si>
  <si>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</si>
  <si>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</si>
  <si>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</si>
  <si>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</si>
  <si>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</si>
  <si>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</si>
  <si>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</si>
  <si>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</si>
  <si>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</si>
  <si>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</si>
  <si>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</si>
  <si>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</si>
  <si>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</si>
  <si>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</si>
  <si>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</si>
  <si>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</si>
  <si>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</si>
  <si>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</si>
  <si>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</si>
  <si>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</si>
  <si>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</si>
  <si>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</si>
  <si>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</si>
  <si>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</si>
  <si>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</si>
  <si>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</si>
  <si>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</si>
  <si>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</si>
  <si>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</si>
  <si>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</si>
  <si>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</si>
  <si>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</si>
  <si>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</si>
  <si>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</si>
  <si>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</si>
  <si>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</si>
  <si>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</si>
  <si>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</si>
  <si>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</si>
  <si>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</si>
  <si>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</si>
  <si>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</si>
  <si>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</si>
  <si>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</si>
  <si>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</si>
  <si>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</si>
  <si>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</si>
  <si>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</si>
  <si>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</si>
  <si>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</si>
  <si>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</si>
  <si>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</si>
  <si>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</si>
  <si>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</si>
  <si>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</si>
  <si>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</si>
  <si>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</si>
  <si>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</si>
  <si>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</si>
  <si>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</si>
  <si>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</si>
  <si>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</si>
  <si>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</si>
  <si>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</si>
  <si>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</si>
  <si>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</si>
  <si>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</si>
  <si>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</si>
  <si>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</si>
  <si>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</si>
  <si>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</si>
  <si>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</si>
  <si>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</si>
  <si>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</si>
  <si>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</si>
  <si>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</si>
  <si>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</si>
  <si>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</si>
  <si>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</si>
  <si>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</si>
  <si>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</si>
  <si>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</si>
  <si>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</si>
  <si>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</si>
  <si>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</si>
  <si>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</si>
  <si>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</si>
  <si>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</si>
  <si>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</si>
  <si>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</si>
  <si>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</si>
  <si>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</si>
  <si>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</si>
  <si>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</si>
  <si>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</si>
  <si>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</si>
  <si>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</si>
  <si>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</si>
  <si>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</si>
  <si>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</si>
  <si>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</si>
  <si>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</si>
  <si>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</si>
  <si>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</si>
  <si>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</si>
  <si>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</si>
  <si>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</si>
  <si>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</si>
  <si>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</si>
  <si>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</si>
  <si>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</si>
  <si>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</si>
  <si>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</si>
  <si>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</si>
  <si>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</si>
  <si>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</si>
  <si>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</si>
  <si>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</si>
  <si>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</si>
  <si>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</si>
  <si>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</si>
  <si>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</si>
  <si>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</si>
  <si>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</si>
  <si>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</si>
  <si>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</si>
  <si>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</si>
  <si>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</si>
  <si>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</si>
  <si>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</si>
  <si>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</si>
  <si>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</si>
  <si>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</si>
  <si>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</si>
  <si>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</si>
  <si>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</si>
  <si>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</si>
  <si>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</si>
  <si>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</si>
  <si>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</si>
  <si>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</si>
  <si>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</si>
  <si>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</si>
  <si>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</si>
  <si>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</si>
  <si>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</si>
  <si>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</si>
  <si>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</si>
  <si>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</si>
  <si>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</si>
  <si>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</si>
  <si>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</si>
  <si>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</si>
  <si>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</si>
  <si>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</si>
  <si>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</si>
  <si>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</si>
  <si>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</si>
  <si>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</si>
  <si>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</si>
  <si>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</si>
  <si>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</si>
  <si>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</si>
  <si>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</si>
  <si>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</si>
  <si>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</si>
  <si>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</si>
  <si>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</si>
  <si>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</si>
  <si>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</si>
  <si>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</si>
  <si>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</si>
  <si>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</si>
  <si>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</si>
  <si>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</si>
  <si>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</si>
  <si>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</si>
  <si>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</si>
  <si>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</si>
  <si>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</si>
  <si>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</si>
  <si>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</si>
  <si>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</si>
  <si>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</si>
  <si>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</si>
  <si>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</si>
  <si>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</si>
  <si>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</si>
  <si>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</si>
  <si>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</si>
  <si>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</si>
  <si>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</si>
  <si>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</si>
  <si>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</si>
  <si>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</si>
  <si>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</si>
  <si>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</si>
  <si>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</si>
  <si>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</si>
  <si>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</si>
  <si>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</si>
  <si>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</si>
  <si>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</si>
  <si>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</si>
  <si>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</si>
  <si>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</si>
  <si>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</si>
  <si>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</si>
  <si>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</si>
  <si>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</si>
  <si>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</si>
  <si>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</si>
  <si>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</si>
  <si>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</si>
  <si>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</si>
  <si>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</si>
  <si>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</si>
  <si>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</si>
  <si>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</si>
  <si>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</si>
  <si>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</si>
  <si>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</si>
  <si>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</si>
  <si>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</si>
  <si>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</si>
  <si>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</si>
  <si>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</si>
  <si>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</si>
  <si>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</si>
  <si>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</si>
  <si>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</si>
  <si>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</si>
  <si>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</si>
  <si>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</si>
  <si>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</si>
  <si>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</si>
  <si>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</si>
  <si>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</si>
  <si>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</si>
  <si>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</si>
  <si>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</si>
  <si>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</si>
  <si>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</si>
  <si>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</si>
  <si>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</si>
  <si>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</si>
  <si>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</si>
  <si>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</si>
  <si>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</si>
  <si>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</si>
  <si>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</si>
  <si>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</si>
  <si>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</si>
  <si>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</si>
  <si>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</si>
  <si>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</si>
  <si>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</si>
  <si>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</si>
  <si>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</si>
  <si>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</si>
  <si>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</si>
  <si>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</si>
  <si>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</si>
  <si>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</si>
  <si>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</si>
  <si>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</si>
  <si>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</si>
  <si>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</si>
  <si>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</si>
  <si>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</si>
  <si>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</si>
  <si>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</si>
  <si>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</si>
  <si>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</si>
  <si>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</si>
  <si>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</si>
  <si>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</si>
  <si>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</si>
  <si>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</si>
  <si>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</si>
  <si>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</si>
  <si>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</si>
  <si>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</si>
  <si>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</si>
  <si>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</si>
  <si>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</si>
  <si>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</si>
  <si>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</si>
  <si>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</si>
  <si>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</si>
  <si>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</si>
  <si>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</si>
  <si>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</si>
  <si>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</si>
  <si>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</si>
  <si>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</si>
  <si>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</si>
  <si>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</si>
  <si>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</si>
  <si>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</si>
  <si>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</si>
  <si>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</si>
  <si>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</si>
  <si>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</si>
  <si>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</si>
  <si>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</si>
  <si>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</si>
  <si>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</si>
  <si>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</si>
  <si>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</si>
  <si>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</si>
  <si>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</si>
  <si>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</si>
  <si>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</si>
  <si>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</si>
  <si>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</si>
  <si>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</si>
  <si>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</si>
  <si>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</si>
  <si>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</si>
  <si>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</si>
  <si>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</si>
  <si>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</si>
  <si>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</si>
  <si>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</si>
  <si>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</si>
  <si>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</si>
  <si>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</si>
  <si>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</si>
  <si>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</si>
  <si>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</si>
  <si>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</si>
  <si>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</si>
  <si>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</si>
  <si>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</si>
  <si>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</si>
  <si>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</si>
  <si>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</si>
  <si>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</si>
  <si>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</si>
  <si>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</si>
  <si>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</si>
  <si>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</si>
  <si>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</si>
  <si>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</si>
  <si>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</si>
  <si>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</si>
  <si>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</si>
  <si>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</si>
  <si>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</si>
  <si>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</si>
  <si>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</si>
  <si>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</si>
  <si>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</si>
  <si>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</si>
  <si>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</si>
  <si>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</si>
  <si>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</si>
  <si>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</si>
  <si>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</si>
  <si>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</si>
  <si>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</si>
  <si>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</si>
  <si>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</si>
  <si>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</si>
  <si>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</si>
  <si>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</si>
  <si>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</si>
  <si>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</si>
  <si>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</si>
  <si>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</si>
  <si>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</si>
  <si>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</si>
  <si>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</si>
  <si>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</si>
  <si>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</si>
  <si>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</si>
  <si>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</si>
  <si>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</si>
  <si>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</si>
  <si>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</si>
  <si>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</si>
  <si>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</si>
  <si>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</si>
  <si>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</si>
  <si>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</si>
  <si>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</si>
  <si>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</si>
  <si>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</si>
  <si>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</si>
  <si>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</si>
  <si>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</si>
  <si>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</si>
  <si>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</si>
  <si>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</si>
  <si>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</si>
  <si>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</si>
  <si>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</si>
  <si>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</si>
  <si>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</si>
  <si>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</si>
  <si>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</si>
  <si>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</si>
  <si>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</si>
  <si>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</si>
  <si>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</si>
  <si>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</si>
  <si>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</si>
  <si>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</si>
  <si>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</si>
  <si>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</si>
  <si>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</si>
  <si>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</si>
  <si>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</si>
  <si>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</si>
  <si>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</si>
  <si>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</si>
  <si>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</si>
  <si>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</si>
  <si>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</si>
  <si>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</si>
  <si>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</si>
  <si>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</si>
  <si>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</si>
  <si>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</si>
  <si>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</si>
  <si>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</si>
  <si>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</si>
  <si>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</si>
  <si>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</si>
  <si>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</si>
  <si>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</si>
  <si>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</si>
  <si>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</si>
  <si>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</si>
  <si>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</si>
  <si>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</si>
  <si>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</si>
  <si>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</si>
  <si>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</si>
  <si>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</si>
  <si>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</si>
  <si>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</si>
  <si>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</si>
  <si>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</si>
  <si>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</si>
  <si>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</si>
  <si>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</si>
  <si>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</si>
  <si>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</si>
  <si>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</si>
  <si>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</si>
  <si>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</si>
  <si>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</si>
  <si>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</si>
  <si>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</si>
  <si>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</si>
  <si>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</si>
  <si>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</si>
  <si>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</si>
  <si>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</si>
  <si>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</si>
  <si>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</si>
  <si>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</si>
  <si>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</si>
  <si>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</si>
  <si>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</si>
  <si>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</si>
  <si>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</si>
  <si>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</si>
  <si>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</si>
  <si>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</si>
  <si>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</si>
  <si>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</si>
  <si>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</si>
  <si>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</si>
  <si>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</si>
  <si>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</si>
  <si>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</si>
  <si>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</si>
  <si>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</si>
  <si>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</si>
  <si>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</si>
  <si>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</si>
  <si>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</si>
  <si>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</si>
  <si>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</si>
  <si>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</si>
  <si>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</si>
  <si>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</si>
  <si>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</si>
  <si>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</si>
  <si>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</si>
  <si>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</si>
  <si>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</si>
  <si>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</si>
  <si>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</si>
  <si>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</si>
  <si>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</si>
  <si>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</si>
  <si>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</si>
  <si>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</si>
  <si>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</si>
  <si>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</si>
  <si>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</si>
  <si>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</si>
  <si>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</si>
  <si>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</si>
  <si>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</si>
  <si>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</si>
  <si>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</si>
  <si>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</si>
  <si>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</si>
  <si>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</si>
  <si>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</si>
  <si>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</si>
  <si>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</si>
  <si>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</si>
  <si>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</si>
  <si>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</si>
  <si>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</si>
  <si>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</si>
  <si>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</si>
  <si>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</si>
  <si>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</si>
  <si>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</si>
  <si>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</si>
  <si>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</si>
  <si>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</si>
  <si>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</si>
  <si>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</si>
  <si>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</si>
  <si>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</si>
  <si>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</si>
  <si>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</si>
  <si>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</si>
  <si>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</si>
  <si>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</si>
  <si>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</si>
  <si>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</si>
  <si>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</si>
  <si>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</si>
  <si>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</si>
  <si>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</si>
  <si>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</si>
  <si>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</si>
  <si>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</si>
  <si>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</si>
  <si>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</si>
  <si>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</si>
  <si>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</si>
  <si>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</si>
  <si>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</si>
  <si>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</si>
  <si>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</si>
  <si>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</si>
  <si>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</si>
  <si>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</si>
  <si>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</si>
  <si>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</si>
  <si>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</si>
  <si>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</si>
  <si>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</si>
  <si>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</si>
  <si>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</si>
  <si>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</si>
  <si>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</si>
  <si>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</si>
  <si>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</si>
  <si>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</si>
  <si>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</si>
  <si>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</si>
  <si>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</si>
  <si>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</si>
  <si>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</si>
  <si>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</si>
  <si>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</si>
  <si>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</si>
  <si>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</si>
  <si>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</si>
  <si>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</si>
  <si>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</si>
  <si>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</si>
  <si>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</si>
  <si>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</si>
  <si>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</si>
  <si>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</si>
  <si>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</si>
  <si>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</si>
  <si>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</si>
  <si>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</si>
  <si>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</si>
  <si>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</si>
  <si>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</si>
  <si>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</si>
  <si>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</si>
  <si>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</si>
  <si>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</si>
  <si>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</si>
  <si>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</si>
  <si>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</si>
  <si>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</si>
  <si>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</si>
  <si>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</si>
  <si>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</si>
  <si>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</si>
  <si>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</si>
  <si>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</si>
  <si>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</si>
  <si>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</si>
  <si>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</si>
  <si>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</si>
  <si>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</si>
  <si>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</si>
  <si>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</si>
  <si>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</si>
  <si>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</si>
  <si>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</si>
  <si>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</si>
  <si>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</si>
  <si>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</si>
  <si>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</si>
  <si>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</si>
  <si>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</si>
  <si>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</si>
  <si>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</si>
  <si>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</si>
  <si>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</si>
  <si>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</si>
  <si>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</si>
  <si>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</si>
  <si>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</si>
  <si>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</si>
  <si>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</si>
  <si>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</si>
  <si>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</si>
  <si>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</si>
  <si>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</si>
  <si>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</si>
  <si>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</si>
  <si>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</si>
  <si>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</si>
  <si>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</si>
  <si>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</si>
  <si>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</si>
  <si>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</si>
  <si>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</si>
  <si>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</si>
  <si>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</si>
  <si>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</si>
  <si>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</si>
  <si>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</si>
  <si>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</si>
  <si>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</si>
  <si>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</si>
  <si>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</si>
  <si>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</si>
  <si>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</si>
  <si>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</si>
  <si>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</si>
  <si>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</si>
  <si>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</si>
  <si>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</si>
  <si>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</si>
  <si>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</si>
  <si>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</si>
  <si>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</si>
  <si>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</si>
  <si>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</si>
  <si>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</si>
  <si>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</si>
  <si>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</si>
  <si>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</si>
  <si>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</si>
  <si>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</si>
  <si>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</si>
  <si>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</si>
  <si>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</si>
  <si>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</si>
  <si>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</si>
  <si>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</si>
  <si>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</si>
  <si>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</si>
  <si>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</si>
  <si>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</si>
  <si>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</si>
  <si>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</si>
  <si>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</si>
  <si>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</si>
  <si>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</si>
  <si>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</si>
  <si>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</si>
  <si>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</si>
  <si>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</si>
  <si>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</si>
  <si>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</si>
  <si>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</si>
  <si>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</si>
  <si>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</si>
  <si>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</si>
  <si>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</si>
  <si>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</si>
  <si>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</si>
  <si>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</si>
  <si>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</si>
  <si>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</si>
  <si>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</si>
  <si>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</si>
  <si>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</si>
  <si>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</si>
  <si>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</si>
  <si>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</si>
  <si>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</si>
  <si>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</si>
  <si>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</si>
  <si>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</si>
  <si>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</si>
  <si>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</si>
  <si>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</si>
  <si>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</si>
  <si>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</si>
  <si>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</si>
  <si>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</si>
  <si>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</si>
  <si>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</si>
  <si>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</si>
  <si>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</si>
  <si>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</si>
  <si>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</si>
  <si>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</si>
  <si>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</si>
  <si>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</si>
  <si>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</si>
  <si>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</si>
  <si>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</si>
  <si>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</si>
  <si>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</si>
  <si>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</si>
  <si>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</si>
  <si>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</si>
  <si>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</si>
  <si>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</si>
  <si>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</si>
  <si>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</si>
  <si>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</si>
  <si>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</si>
  <si>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</si>
  <si>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</si>
  <si>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</si>
  <si>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</si>
  <si>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</si>
  <si>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</si>
  <si>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</si>
  <si>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</si>
  <si>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</si>
  <si>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</si>
  <si>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</si>
  <si>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</si>
  <si>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</si>
  <si>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</si>
  <si>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</si>
  <si>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</si>
  <si>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</si>
  <si>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</si>
  <si>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</si>
  <si>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</si>
  <si>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</si>
  <si>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</si>
  <si>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</si>
  <si>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</si>
  <si>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</si>
  <si>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</si>
  <si>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</si>
  <si>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</si>
  <si>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</si>
  <si>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</si>
  <si>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</si>
  <si>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</si>
  <si>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</si>
  <si>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</si>
  <si>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</si>
  <si>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</si>
  <si>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</si>
  <si>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</si>
  <si>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</si>
  <si>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</si>
  <si>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</si>
  <si>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</si>
  <si>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</si>
  <si>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</si>
  <si>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</si>
  <si>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</si>
  <si>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</si>
  <si>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</si>
  <si>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</si>
  <si>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</si>
  <si>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</si>
  <si>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</si>
  <si>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</si>
  <si>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</si>
  <si>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</si>
  <si>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</si>
  <si>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</si>
  <si>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</si>
  <si>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</si>
  <si>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</si>
  <si>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</si>
  <si>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</si>
  <si>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</si>
  <si>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</si>
  <si>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</si>
  <si>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</si>
  <si>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</si>
  <si>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</si>
  <si>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</si>
  <si>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</si>
  <si>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</si>
  <si>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</si>
  <si>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</si>
  <si>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</si>
  <si>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</si>
  <si>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</si>
  <si>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</si>
  <si>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</si>
  <si>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</si>
  <si>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</si>
  <si>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</si>
  <si>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</si>
  <si>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</si>
  <si>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</si>
  <si>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</si>
  <si>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</si>
  <si>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</si>
  <si>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</si>
  <si>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</si>
  <si>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</si>
  <si>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</si>
  <si>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</si>
  <si>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</si>
  <si>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</si>
  <si>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</si>
  <si>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</si>
  <si>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</si>
  <si>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</si>
  <si>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</si>
  <si>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</si>
  <si>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</si>
  <si>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</si>
  <si>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</si>
  <si>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</si>
  <si>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</si>
  <si>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</si>
  <si>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</si>
  <si>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</si>
  <si>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</si>
  <si>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</si>
  <si>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</si>
  <si>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</si>
  <si>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</si>
  <si>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</si>
  <si>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</si>
  <si>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</si>
  <si>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</si>
  <si>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</si>
  <si>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</si>
  <si>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</si>
  <si>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</si>
  <si>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</si>
  <si>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</si>
  <si>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</si>
  <si>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</si>
  <si>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</si>
  <si>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</si>
  <si>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</si>
  <si>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</si>
  <si>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</si>
  <si>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</si>
  <si>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</si>
  <si>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</si>
  <si>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</si>
  <si>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</si>
  <si>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</si>
  <si>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</si>
  <si>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</si>
  <si>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</si>
  <si>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</si>
  <si>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</si>
  <si>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</si>
  <si>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</si>
  <si>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</si>
  <si>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</si>
  <si>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</si>
  <si>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</si>
  <si>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</si>
  <si>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</si>
  <si>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</si>
  <si>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</si>
  <si>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</si>
  <si>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</si>
  <si>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</si>
  <si>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</si>
  <si>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</si>
  <si>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</si>
  <si>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</si>
  <si>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</si>
  <si>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</si>
  <si>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</si>
  <si>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</si>
  <si>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</si>
  <si>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</si>
  <si>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</si>
  <si>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</si>
  <si>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</si>
  <si>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</si>
  <si>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</si>
  <si>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</si>
  <si>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</si>
  <si>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</si>
  <si>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</si>
  <si>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</si>
  <si>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</si>
  <si>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</si>
  <si>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</si>
  <si>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</si>
  <si>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</si>
  <si>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</si>
  <si>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</si>
  <si>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</si>
  <si>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</si>
  <si>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</si>
  <si>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</si>
  <si>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</si>
  <si>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</si>
  <si>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</si>
  <si>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</si>
  <si>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</si>
  <si>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</si>
  <si>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</si>
  <si>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</si>
  <si>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</si>
  <si>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</si>
  <si>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</si>
  <si>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</si>
  <si>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</si>
  <si>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</si>
  <si>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</si>
  <si>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</si>
  <si>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</si>
  <si>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</si>
  <si>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</si>
  <si>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</si>
  <si>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</si>
  <si>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</si>
  <si>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</si>
  <si>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</si>
  <si>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</si>
  <si>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</si>
  <si>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</si>
  <si>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</si>
  <si>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</si>
  <si>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</si>
  <si>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</si>
  <si>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</si>
  <si>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</si>
  <si>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</si>
  <si>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</si>
  <si>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</si>
  <si>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</si>
  <si>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</si>
  <si>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</si>
  <si>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</si>
  <si>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</si>
  <si>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</si>
  <si>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</si>
  <si>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</si>
  <si>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</si>
  <si>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</si>
  <si>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</si>
  <si>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</si>
  <si>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</si>
  <si>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</si>
  <si>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</si>
  <si>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</si>
  <si>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</si>
  <si>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</si>
  <si>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</si>
  <si>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</si>
  <si>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</si>
  <si>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</si>
  <si>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</si>
  <si>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</si>
  <si>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</si>
  <si>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</si>
  <si>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</si>
  <si>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</si>
  <si>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</si>
  <si>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</si>
  <si>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</si>
  <si>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</si>
  <si>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</si>
  <si>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</si>
  <si>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</si>
  <si>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</si>
  <si>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</si>
  <si>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</si>
  <si>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</si>
  <si>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</si>
  <si>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</si>
  <si>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</si>
  <si>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</si>
  <si>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</si>
  <si>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</si>
  <si>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</si>
  <si>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</si>
  <si>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</si>
  <si>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</si>
  <si>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</si>
  <si>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</si>
  <si>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</si>
  <si>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</si>
  <si>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</si>
  <si>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</si>
  <si>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</si>
  <si>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</si>
  <si>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</si>
  <si>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</si>
  <si>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</si>
  <si>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</si>
  <si>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</si>
  <si>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</si>
  <si>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</si>
  <si>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</si>
  <si>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</si>
  <si>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</si>
  <si>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</si>
  <si>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</si>
  <si>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</si>
  <si>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</si>
  <si>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</si>
  <si>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</si>
  <si>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</si>
  <si>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</si>
  <si>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</si>
  <si>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</si>
  <si>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</si>
  <si>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</si>
  <si>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</si>
  <si>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</si>
  <si>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</si>
  <si>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</si>
  <si>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</si>
  <si>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</si>
  <si>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</si>
  <si>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</si>
  <si>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</si>
  <si>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</si>
  <si>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</si>
  <si>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</si>
  <si>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</si>
  <si>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</si>
  <si>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</si>
  <si>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</si>
  <si>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</si>
  <si>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</si>
  <si>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</si>
  <si>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</si>
  <si>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</si>
  <si>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</si>
  <si>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</si>
  <si>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</si>
  <si>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</si>
  <si>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</si>
  <si>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</si>
  <si>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</si>
  <si>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</si>
  <si>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</si>
  <si>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</si>
  <si>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</si>
  <si>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</si>
  <si>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</si>
  <si>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</si>
  <si>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</si>
  <si>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</si>
  <si>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</si>
  <si>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</si>
  <si>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</si>
  <si>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</si>
  <si>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</si>
  <si>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</si>
  <si>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</si>
  <si>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</si>
  <si>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</si>
  <si>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</si>
  <si>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</si>
  <si>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</si>
  <si>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</si>
  <si>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</si>
  <si>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</si>
  <si>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</si>
  <si>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</si>
  <si>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</si>
  <si>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</si>
  <si>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</si>
  <si>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</si>
  <si>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</si>
  <si>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</si>
  <si>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</si>
  <si>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</si>
  <si>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</si>
  <si>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</si>
  <si>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</si>
  <si>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</si>
  <si>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</si>
  <si>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</si>
  <si>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</si>
  <si>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</si>
  <si>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</si>
  <si>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</si>
  <si>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</si>
  <si>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</si>
  <si>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</si>
  <si>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</si>
  <si>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</si>
  <si>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</si>
  <si>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</si>
  <si>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</si>
  <si>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</si>
  <si>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</si>
  <si>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</si>
  <si>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</si>
  <si>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</si>
  <si>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</si>
  <si>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</si>
  <si>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</si>
  <si>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</si>
  <si>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</si>
  <si>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</si>
  <si>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</si>
  <si>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</si>
  <si>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</si>
  <si>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</si>
  <si>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</si>
  <si>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</si>
  <si>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</si>
  <si>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</si>
  <si>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</si>
  <si>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</si>
  <si>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</si>
  <si>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</si>
  <si>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</si>
  <si>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</si>
  <si>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</si>
  <si>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</si>
  <si>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</si>
  <si>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</si>
  <si>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</si>
  <si>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</si>
  <si>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</si>
  <si>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</si>
  <si>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</si>
  <si>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</si>
  <si>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</si>
  <si>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</si>
  <si>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</si>
  <si>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</si>
  <si>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</si>
  <si>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</si>
  <si>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</si>
  <si>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</si>
  <si>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</si>
  <si>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</si>
  <si>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</si>
  <si>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</si>
  <si>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</si>
  <si>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</si>
  <si>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</si>
  <si>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</si>
  <si>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</si>
  <si>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</si>
  <si>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</si>
  <si>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</si>
  <si>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</si>
  <si>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</si>
  <si>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</si>
  <si>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</si>
  <si>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</si>
  <si>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</si>
  <si>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</si>
  <si>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</si>
  <si>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</si>
  <si>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</si>
  <si>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</si>
  <si>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</si>
  <si>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</si>
  <si>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</si>
  <si>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</si>
  <si>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</si>
  <si>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</si>
  <si>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</si>
  <si>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</si>
  <si>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</si>
  <si>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</si>
  <si>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</si>
  <si>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</si>
  <si>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</si>
  <si>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</si>
  <si>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</si>
  <si>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</si>
  <si>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</si>
  <si>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</si>
  <si>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</si>
  <si>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</si>
  <si>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</si>
  <si>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</si>
  <si>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</si>
  <si>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</si>
  <si>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</si>
  <si>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</si>
  <si>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</si>
  <si>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</si>
  <si>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</si>
  <si>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</si>
  <si>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</si>
  <si>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</si>
  <si>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</si>
  <si>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</si>
  <si>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</si>
  <si>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</si>
  <si>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</si>
  <si>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</si>
  <si>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</si>
  <si>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</si>
  <si>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</si>
  <si>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</si>
  <si>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</si>
  <si>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</si>
  <si>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</si>
  <si>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</si>
  <si>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</si>
  <si>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</si>
  <si>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</si>
  <si>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</si>
  <si>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</si>
  <si>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</si>
  <si>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</si>
  <si>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</si>
  <si>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</si>
  <si>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</si>
  <si>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</si>
  <si>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</si>
  <si>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</si>
  <si>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</si>
  <si>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</si>
  <si>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</si>
  <si>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</si>
  <si>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</si>
  <si>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</si>
  <si>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</si>
  <si>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</si>
  <si>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</si>
  <si>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</si>
  <si>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</si>
  <si>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</si>
  <si>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</si>
  <si>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</si>
  <si>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</si>
  <si>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</si>
  <si>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</si>
  <si>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</si>
  <si>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</si>
  <si>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</si>
  <si>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</si>
  <si>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</si>
  <si>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</si>
  <si>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</si>
  <si>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</si>
  <si>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</si>
  <si>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</si>
  <si>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</si>
  <si>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</si>
  <si>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</si>
  <si>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</si>
  <si>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</si>
  <si>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</si>
  <si>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</si>
  <si>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</si>
  <si>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</si>
  <si>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</si>
  <si>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</si>
  <si>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</si>
  <si>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</si>
  <si>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</si>
  <si>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</si>
  <si>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</si>
  <si>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</si>
  <si>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</si>
  <si>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</si>
  <si>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</si>
  <si>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</si>
  <si>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</si>
  <si>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</si>
  <si>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</si>
  <si>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</si>
  <si>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</si>
  <si>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</si>
  <si>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</si>
  <si>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</si>
  <si>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</si>
  <si>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</si>
  <si>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</si>
  <si>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</si>
  <si>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</si>
  <si>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</si>
  <si>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</si>
  <si>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</si>
  <si>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</si>
  <si>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</si>
  <si>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</si>
  <si>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</si>
  <si>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</si>
  <si>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</si>
  <si>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</si>
  <si>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</si>
  <si>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</si>
  <si>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</si>
  <si>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</si>
  <si>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</si>
  <si>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</si>
  <si>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</si>
  <si>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</si>
  <si>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</si>
  <si>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</si>
  <si>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</si>
  <si>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</si>
  <si>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</si>
  <si>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</si>
  <si>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</si>
  <si>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</si>
  <si>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</si>
  <si>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</si>
  <si>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</si>
  <si>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</si>
  <si>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</si>
  <si>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</si>
  <si>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</si>
  <si>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</si>
  <si>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</si>
  <si>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</si>
  <si>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</si>
  <si>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</si>
  <si>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</si>
  <si>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</si>
  <si>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</si>
  <si>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</si>
  <si>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</si>
  <si>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</si>
  <si>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</si>
  <si>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</si>
  <si>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</si>
  <si>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</si>
  <si>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</si>
  <si>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</si>
  <si>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</si>
  <si>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</si>
  <si>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</si>
  <si>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</si>
  <si>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</si>
  <si>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</si>
  <si>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</si>
  <si>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</si>
  <si>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</si>
  <si>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</si>
  <si>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</si>
  <si>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</si>
  <si>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</si>
  <si>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</si>
  <si>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</si>
  <si>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</si>
  <si>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</si>
  <si>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</si>
  <si>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</si>
  <si>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</si>
  <si>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</si>
  <si>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</si>
  <si>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</si>
  <si>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</si>
  <si>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</si>
  <si>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</si>
  <si>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</si>
  <si>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</si>
  <si>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</si>
  <si>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</si>
  <si>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</si>
  <si>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</si>
  <si>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</si>
  <si>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</si>
  <si>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</si>
  <si>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</si>
  <si>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</si>
  <si>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</si>
  <si>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</si>
  <si>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</si>
  <si>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</si>
  <si>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</si>
  <si>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</si>
  <si>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</si>
  <si>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</si>
  <si>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</si>
  <si>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</si>
  <si>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</si>
  <si>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</si>
  <si>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</si>
  <si>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</si>
  <si>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</si>
  <si>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</si>
  <si>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</si>
  <si>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</si>
  <si>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</si>
  <si>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</si>
  <si>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</si>
  <si>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</si>
  <si>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</si>
  <si>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</si>
  <si>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</si>
  <si>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</si>
  <si>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</si>
  <si>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</si>
  <si>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</si>
  <si>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</si>
  <si>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</si>
  <si>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</si>
  <si>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</si>
  <si>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</si>
  <si>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</si>
  <si>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</si>
  <si>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</si>
  <si>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</si>
  <si>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</si>
  <si>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</si>
  <si>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</si>
  <si>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</si>
  <si>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</si>
  <si>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</si>
  <si>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</si>
  <si>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</si>
  <si>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</si>
  <si>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</si>
  <si>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</si>
  <si>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</si>
  <si>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</si>
  <si>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</si>
  <si>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</si>
  <si>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</si>
  <si>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</si>
  <si>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</si>
  <si>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</si>
  <si>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</si>
  <si>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</si>
  <si>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</si>
  <si>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</si>
  <si>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</si>
  <si>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</si>
  <si>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</si>
  <si>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</si>
  <si>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</si>
  <si>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</si>
  <si>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</si>
  <si>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</si>
  <si>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</si>
  <si>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</si>
  <si>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</si>
  <si>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</si>
  <si>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</si>
  <si>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</si>
  <si>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</si>
  <si>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</si>
  <si>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</si>
  <si>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</si>
  <si>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</si>
  <si>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</si>
  <si>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</si>
  <si>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</si>
  <si>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</si>
  <si>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</si>
  <si>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</si>
  <si>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</si>
  <si>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</si>
  <si>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</si>
  <si>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</si>
  <si>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</si>
  <si>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</si>
  <si>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</si>
  <si>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</si>
  <si>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</si>
  <si>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</si>
  <si>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</si>
  <si>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</si>
  <si>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</si>
  <si>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</si>
  <si>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</si>
  <si>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</si>
  <si>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</si>
  <si>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</si>
  <si>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</si>
  <si>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</si>
  <si>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</si>
  <si>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</si>
  <si>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</si>
  <si>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</si>
  <si>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</si>
  <si>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</si>
  <si>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</si>
  <si>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</si>
  <si>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</si>
  <si>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</si>
  <si>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</si>
  <si>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</si>
  <si>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</si>
  <si>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</si>
  <si>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</si>
  <si>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</si>
  <si>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</si>
  <si>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</si>
  <si>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</si>
  <si>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</si>
  <si>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</si>
  <si>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</si>
  <si>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</si>
  <si>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</si>
  <si>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</si>
  <si>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</si>
  <si>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</si>
  <si>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</si>
  <si>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</si>
  <si>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</si>
  <si>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</si>
  <si>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</si>
  <si>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</si>
  <si>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</si>
  <si>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</si>
  <si>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</si>
  <si>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</si>
  <si>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</si>
  <si>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</si>
  <si>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</si>
  <si>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</si>
  <si>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</si>
  <si>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</si>
  <si>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</si>
  <si>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</si>
  <si>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</si>
  <si>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</si>
  <si>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</si>
  <si>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</si>
  <si>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</si>
  <si>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</si>
  <si>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</si>
  <si>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</si>
  <si>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</si>
  <si>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</si>
  <si>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</si>
  <si>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</si>
  <si>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</si>
  <si>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</si>
  <si>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</si>
  <si>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</si>
  <si>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</si>
  <si>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</si>
  <si>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</si>
  <si>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</si>
  <si>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</si>
  <si>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</si>
  <si>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</si>
  <si>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</si>
  <si>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</si>
  <si>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</si>
  <si>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</si>
  <si>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</si>
  <si>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</si>
  <si>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</si>
  <si>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</si>
  <si>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</si>
  <si>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</si>
  <si>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</si>
  <si>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</si>
  <si>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</si>
  <si>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</si>
  <si>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</si>
  <si>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</si>
  <si>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</si>
  <si>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</si>
  <si>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</si>
  <si>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</si>
  <si>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</si>
  <si>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</si>
  <si>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</si>
  <si>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</si>
  <si>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</si>
  <si>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</si>
  <si>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</si>
  <si>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</si>
  <si>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</si>
  <si>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</si>
  <si>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</si>
  <si>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</si>
  <si>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</si>
  <si>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</si>
  <si>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</si>
  <si>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</si>
  <si>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</si>
  <si>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</si>
  <si>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</si>
  <si>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</si>
  <si>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</si>
  <si>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</si>
  <si>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</si>
  <si>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</si>
  <si>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</si>
  <si>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</si>
  <si>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</si>
  <si>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</si>
  <si>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</si>
  <si>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</si>
  <si>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</si>
  <si>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</si>
  <si>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</si>
  <si>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</si>
  <si>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</si>
  <si>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</si>
  <si>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</si>
  <si>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</si>
  <si>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</si>
  <si>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</si>
  <si>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</si>
  <si>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</si>
  <si>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</si>
  <si>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</si>
  <si>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</si>
  <si>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</si>
  <si>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</si>
  <si>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</si>
  <si>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</si>
  <si>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</si>
  <si>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</si>
  <si>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</si>
  <si>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</si>
  <si>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</si>
  <si>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</si>
  <si>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</si>
  <si>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</si>
  <si>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</si>
  <si>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</si>
  <si>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</si>
  <si>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</si>
  <si>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</si>
  <si>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</si>
  <si>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</si>
  <si>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</si>
  <si>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</si>
  <si>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</si>
  <si>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</si>
  <si>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</si>
  <si>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</si>
  <si>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</si>
  <si>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</si>
  <si>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</si>
  <si>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</si>
  <si>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</si>
  <si>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</si>
  <si>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</si>
  <si>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</si>
  <si>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</si>
  <si>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</si>
  <si>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</si>
  <si>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</si>
  <si>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</si>
  <si>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</si>
  <si>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</si>
  <si>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</si>
  <si>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</si>
  <si>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</si>
  <si>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</si>
  <si>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</si>
  <si>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</si>
  <si>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</si>
  <si>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</si>
  <si>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</si>
  <si>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</si>
  <si>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</si>
  <si>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</si>
  <si>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</si>
  <si>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</si>
  <si>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</si>
  <si>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</si>
  <si>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</si>
  <si>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</si>
  <si>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</si>
  <si>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</si>
  <si>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</si>
  <si>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</si>
  <si>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</si>
  <si>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</si>
  <si>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</si>
  <si>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</si>
  <si>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</si>
  <si>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</si>
  <si>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</si>
  <si>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</si>
  <si>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</si>
  <si>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</si>
  <si>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</si>
  <si>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</si>
  <si>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</si>
  <si>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</si>
  <si>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</si>
  <si>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</si>
  <si>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</si>
  <si>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</si>
  <si>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</si>
  <si>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</si>
  <si>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</si>
  <si>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</si>
  <si>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</si>
  <si>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</si>
  <si>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</si>
  <si>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</si>
  <si>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</si>
  <si>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</si>
  <si>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</si>
  <si>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</si>
  <si>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</si>
  <si>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</si>
  <si>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</si>
  <si>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</si>
  <si>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</si>
  <si>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</si>
  <si>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</si>
  <si>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</si>
  <si>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</si>
  <si>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</si>
  <si>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</si>
  <si>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</si>
  <si>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</si>
  <si>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</si>
  <si>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</si>
  <si>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</si>
  <si>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</si>
  <si>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</si>
  <si>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</si>
  <si>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</si>
  <si>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</si>
  <si>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</si>
  <si>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</si>
  <si>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</si>
  <si>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</si>
  <si>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</si>
  <si>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</si>
  <si>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</si>
  <si>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</si>
  <si>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</si>
  <si>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</si>
  <si>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</si>
  <si>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</si>
  <si>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</si>
  <si>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</si>
  <si>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</si>
  <si>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</si>
  <si>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</si>
  <si>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</si>
  <si>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</si>
  <si>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</si>
  <si>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</si>
  <si>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</si>
  <si>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</si>
  <si>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</si>
  <si>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</si>
  <si>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</si>
  <si>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</si>
  <si>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</si>
  <si>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</si>
  <si>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</si>
  <si>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</si>
  <si>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</si>
  <si>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</si>
  <si>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</si>
  <si>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</si>
  <si>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</si>
  <si>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</si>
  <si>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</si>
  <si>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</si>
  <si>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</si>
  <si>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</si>
  <si>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</si>
  <si>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</si>
  <si>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</si>
  <si>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</si>
  <si>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</si>
  <si>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</si>
  <si>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</si>
  <si>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</si>
  <si>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</si>
  <si>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</si>
  <si>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</si>
  <si>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</si>
  <si>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</si>
  <si>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</si>
  <si>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</si>
  <si>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</si>
  <si>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</si>
  <si>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</si>
  <si>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</si>
  <si>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</si>
  <si>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</si>
  <si>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</si>
  <si>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</si>
  <si>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</si>
  <si>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</si>
  <si>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</si>
  <si>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</si>
  <si>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</si>
  <si>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</si>
  <si>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</si>
  <si>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</si>
  <si>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</si>
  <si>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</si>
  <si>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</si>
  <si>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</si>
  <si>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</si>
  <si>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</si>
  <si>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</si>
  <si>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</si>
  <si>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</si>
  <si>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</si>
  <si>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</si>
  <si>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</si>
  <si>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</si>
  <si>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</si>
  <si>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</si>
  <si>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</si>
  <si>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</si>
  <si>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</si>
  <si>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</si>
  <si>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</si>
  <si>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</si>
  <si>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</si>
  <si>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</si>
  <si>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</si>
  <si>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</si>
  <si>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</si>
  <si>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</si>
  <si>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</si>
  <si>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</si>
  <si>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</si>
  <si>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</si>
  <si>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</si>
  <si>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</si>
  <si>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</si>
  <si>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</si>
  <si>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</si>
  <si>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</si>
  <si>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</si>
  <si>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</si>
  <si>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</si>
  <si>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</si>
  <si>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</si>
  <si>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</si>
  <si>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</si>
  <si>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</si>
  <si>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</si>
  <si>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</si>
  <si>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</si>
  <si>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</si>
  <si>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</si>
  <si>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</si>
  <si>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</si>
  <si>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</si>
  <si>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</si>
  <si>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</si>
  <si>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</si>
  <si>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</si>
  <si>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</si>
  <si>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</si>
  <si>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</si>
  <si>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</si>
  <si>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</si>
  <si>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</si>
  <si>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</si>
  <si>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</si>
  <si>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</si>
  <si>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</si>
  <si>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</si>
  <si>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</si>
  <si>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</si>
  <si>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</si>
  <si>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</si>
  <si>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</si>
  <si>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</si>
  <si>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</si>
  <si>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</si>
  <si>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</si>
  <si>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</si>
  <si>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</si>
  <si>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</si>
  <si>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</si>
  <si>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</si>
  <si>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</si>
  <si>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</si>
  <si>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</si>
  <si>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</si>
  <si>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</si>
  <si>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</si>
  <si>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</si>
  <si>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</si>
  <si>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</si>
  <si>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</si>
  <si>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</si>
  <si>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</si>
  <si>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</si>
  <si>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</si>
  <si>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</si>
  <si>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</si>
  <si>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</si>
  <si>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</si>
  <si>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</si>
  <si>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</si>
  <si>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</si>
  <si>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</si>
  <si>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</si>
  <si>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</si>
  <si>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</si>
  <si>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</si>
  <si>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</si>
  <si>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</si>
  <si>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</si>
  <si>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</si>
  <si>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</si>
  <si>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</si>
  <si>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</si>
  <si>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</si>
  <si>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</si>
  <si>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</si>
  <si>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</si>
  <si>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</si>
  <si>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</si>
  <si>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</si>
  <si>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</si>
  <si>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</si>
  <si>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</si>
  <si>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</si>
  <si>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</si>
  <si>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</si>
  <si>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</si>
  <si>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</si>
  <si>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</si>
  <si>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</si>
  <si>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</si>
  <si>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</si>
  <si>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</si>
  <si>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</si>
  <si>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</si>
  <si>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</si>
  <si>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</si>
  <si>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</si>
  <si>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</si>
  <si>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</si>
  <si>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</si>
  <si>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</si>
  <si>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</si>
  <si>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</si>
  <si>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</si>
  <si>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</si>
  <si>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</si>
  <si>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</si>
  <si>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</si>
  <si>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</si>
  <si>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</si>
  <si>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</si>
  <si>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</si>
  <si>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</si>
  <si>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</si>
  <si>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</si>
  <si>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</si>
  <si>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</si>
  <si>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</si>
  <si>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</si>
  <si>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</si>
  <si>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</si>
  <si>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</si>
  <si>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</si>
  <si>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</si>
  <si>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</si>
  <si>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</si>
  <si>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</si>
  <si>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</si>
  <si>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</si>
  <si>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</si>
  <si>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</si>
  <si>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</si>
  <si>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</si>
  <si>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</si>
  <si>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</si>
  <si>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</si>
  <si>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</si>
  <si>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</si>
  <si>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</si>
  <si>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</si>
  <si>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</si>
  <si>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</si>
  <si>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</si>
  <si>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</si>
  <si>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</si>
  <si>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</si>
  <si>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</si>
  <si>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</si>
  <si>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</si>
  <si>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</si>
  <si>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</si>
  <si>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</si>
  <si>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</si>
  <si>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</si>
  <si>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</si>
  <si>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</si>
  <si>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</si>
  <si>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</si>
  <si>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</si>
  <si>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</si>
  <si>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</si>
  <si>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</si>
  <si>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</si>
  <si>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</si>
  <si>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</si>
  <si>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</si>
  <si>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</si>
  <si>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</si>
  <si>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</si>
  <si>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</si>
  <si>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</si>
  <si>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</si>
  <si>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</si>
  <si>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</si>
  <si>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</si>
  <si>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</si>
  <si>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</si>
  <si>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</si>
  <si>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</si>
  <si>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</si>
  <si>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</si>
  <si>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</si>
  <si>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</si>
  <si>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</si>
  <si>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</si>
  <si>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</si>
  <si>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</si>
  <si>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</si>
  <si>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</si>
  <si>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</si>
  <si>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</si>
  <si>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</si>
  <si>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</si>
  <si>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</si>
  <si>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</si>
  <si>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</si>
  <si>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</si>
  <si>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</si>
  <si>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</si>
  <si>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</si>
  <si>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</si>
  <si>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</si>
  <si>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</si>
  <si>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</si>
  <si>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</si>
  <si>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</si>
  <si>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</si>
  <si>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</si>
  <si>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</si>
  <si>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</si>
  <si>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</si>
  <si>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</si>
  <si>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</si>
  <si>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</si>
  <si>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</si>
  <si>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</si>
  <si>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</si>
  <si>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</si>
  <si>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</si>
  <si>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</si>
  <si>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</si>
  <si>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</si>
  <si>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</si>
  <si>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</si>
  <si>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</si>
  <si>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</si>
  <si>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</si>
  <si>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</si>
  <si>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</si>
  <si>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</si>
  <si>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</si>
  <si>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</si>
  <si>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</si>
  <si>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</si>
  <si>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</si>
  <si>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</si>
  <si>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</si>
  <si>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</si>
  <si>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</si>
  <si>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</si>
  <si>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</si>
  <si>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</si>
  <si>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</si>
  <si>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</si>
  <si>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</si>
  <si>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</si>
  <si>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</si>
  <si>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</si>
  <si>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</si>
  <si>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</si>
  <si>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</si>
  <si>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</si>
  <si>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</si>
  <si>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</si>
  <si>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</si>
  <si>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</si>
  <si>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</si>
  <si>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</si>
  <si>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</si>
  <si>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</si>
  <si>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</si>
  <si>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</si>
  <si>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</si>
  <si>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</si>
  <si>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</si>
  <si>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</si>
  <si>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</si>
  <si>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</si>
  <si>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</si>
  <si>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</si>
  <si>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</si>
  <si>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</si>
  <si>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</si>
  <si>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</si>
  <si>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</si>
  <si>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</si>
  <si>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</si>
  <si>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</si>
  <si>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</si>
  <si>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</si>
  <si>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</si>
  <si>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</si>
  <si>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</si>
  <si>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</si>
  <si>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</si>
  <si>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</si>
  <si>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</si>
  <si>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</si>
  <si>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</si>
  <si>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</si>
  <si>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</si>
  <si>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</si>
  <si>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</si>
  <si>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</si>
  <si>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</si>
  <si>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</si>
  <si>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</si>
  <si>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</si>
  <si>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</si>
  <si>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</si>
  <si>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</si>
  <si>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</si>
  <si>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</si>
  <si>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</si>
  <si>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</si>
  <si>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</si>
  <si>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</si>
  <si>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</si>
  <si>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</si>
  <si>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</si>
  <si>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</si>
  <si>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</si>
  <si>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</si>
  <si>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</si>
  <si>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</si>
  <si>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</si>
  <si>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</si>
  <si>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</si>
  <si>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</si>
  <si>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</si>
  <si>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</si>
  <si>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</si>
  <si>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</si>
  <si>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</si>
  <si>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</si>
  <si>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</si>
  <si>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</si>
  <si>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</si>
  <si>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</si>
  <si>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</si>
  <si>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</si>
  <si>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</si>
  <si>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</si>
  <si>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</si>
  <si>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</si>
  <si>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</si>
  <si>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</si>
  <si>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</si>
  <si>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</si>
  <si>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</si>
  <si>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</si>
  <si>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</si>
  <si>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</si>
  <si>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</si>
  <si>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</si>
  <si>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</si>
  <si>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</si>
  <si>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</si>
  <si>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</si>
  <si>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</si>
  <si>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</si>
  <si>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</si>
  <si>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</si>
  <si>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</si>
  <si>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</si>
  <si>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</si>
  <si>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</si>
  <si>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</si>
  <si>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</si>
  <si>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</si>
  <si>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</si>
  <si>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</si>
  <si>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</si>
  <si>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</si>
  <si>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</si>
  <si>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</si>
  <si>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</si>
  <si>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</si>
  <si>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</si>
  <si>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</si>
  <si>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</si>
  <si>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</si>
  <si>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</si>
  <si>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</si>
  <si>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</si>
  <si>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</si>
  <si>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</si>
  <si>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</si>
  <si>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</si>
  <si>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</si>
  <si>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</si>
  <si>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</si>
  <si>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</si>
  <si>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</si>
  <si>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</si>
  <si>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</si>
  <si>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</si>
  <si>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</si>
  <si>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</si>
  <si>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</si>
  <si>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</si>
  <si>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</si>
  <si>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</si>
  <si>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</si>
  <si>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</si>
  <si>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</si>
  <si>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</si>
  <si>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</si>
  <si>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</si>
  <si>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</si>
  <si>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</si>
  <si>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</si>
  <si>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</si>
  <si>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</si>
  <si>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</si>
  <si>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</si>
  <si>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</si>
  <si>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</si>
  <si>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</si>
  <si>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</si>
  <si>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</si>
  <si>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</si>
  <si>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</si>
  <si>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</si>
  <si>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</si>
  <si>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</si>
  <si>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</si>
  <si>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</si>
  <si>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</si>
  <si>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</si>
  <si>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</si>
  <si>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</si>
  <si>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</si>
  <si>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</si>
  <si>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</si>
  <si>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</si>
  <si>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</si>
  <si>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</si>
  <si>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</si>
  <si>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</si>
  <si>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</si>
  <si>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</si>
  <si>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</si>
  <si>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</si>
  <si>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</si>
  <si>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</si>
  <si>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</si>
  <si>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</si>
  <si>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</si>
  <si>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</si>
  <si>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</si>
  <si>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</si>
  <si>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</si>
  <si>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</si>
  <si>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</si>
  <si>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</si>
  <si>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</si>
  <si>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</si>
  <si>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</si>
  <si>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</si>
  <si>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</si>
  <si>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</si>
  <si>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</si>
  <si>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</si>
  <si>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</si>
  <si>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</si>
  <si>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</si>
  <si>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</si>
  <si>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</si>
  <si>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</si>
  <si>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</si>
  <si>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</si>
  <si>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</si>
  <si>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</si>
  <si>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</si>
  <si>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</si>
  <si>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</si>
  <si>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</si>
  <si>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</si>
  <si>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</si>
  <si>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</si>
  <si>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</si>
  <si>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</si>
  <si>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</si>
  <si>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</si>
  <si>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</si>
  <si>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</si>
  <si>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</si>
  <si>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</si>
  <si>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</si>
  <si>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</si>
  <si>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</si>
  <si>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</si>
  <si>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</si>
  <si>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</si>
  <si>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</si>
  <si>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</si>
  <si>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</si>
  <si>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</si>
  <si>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</si>
  <si>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</si>
  <si>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</si>
  <si>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</si>
  <si>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</si>
  <si>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</si>
  <si>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</si>
  <si>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</si>
  <si>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</si>
  <si>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</si>
  <si>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</si>
  <si>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</si>
  <si>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</si>
  <si>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</si>
  <si>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</si>
  <si>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</si>
  <si>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</si>
  <si>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</si>
  <si>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</si>
  <si>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</si>
  <si>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</si>
  <si>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</si>
  <si>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</si>
  <si>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</si>
  <si>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</si>
  <si>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</si>
  <si>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</si>
  <si>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</si>
  <si>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</si>
  <si>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</si>
  <si>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</si>
  <si>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</si>
  <si>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</si>
  <si>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</si>
  <si>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</si>
  <si>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</si>
  <si>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</si>
  <si>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</si>
  <si>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</si>
  <si>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</si>
  <si>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</si>
  <si>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</si>
  <si>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</si>
  <si>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</si>
  <si>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</si>
  <si>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</si>
  <si>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</si>
  <si>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</si>
  <si>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</si>
  <si>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</si>
  <si>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</si>
  <si>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</si>
  <si>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</si>
  <si>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</si>
  <si>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</si>
  <si>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</si>
  <si>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</si>
  <si>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</si>
  <si>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</si>
  <si>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</si>
  <si>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</si>
  <si>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</si>
  <si>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</si>
  <si>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</si>
  <si>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</si>
  <si>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</si>
  <si>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</si>
  <si>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</si>
  <si>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</si>
  <si>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</si>
  <si>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</si>
  <si>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</si>
  <si>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</si>
  <si>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</si>
  <si>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</si>
  <si>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</si>
  <si>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</si>
  <si>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</si>
  <si>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</si>
  <si>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</si>
  <si>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</si>
  <si>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</si>
  <si>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</si>
  <si>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</si>
  <si>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</si>
  <si>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</si>
  <si>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</si>
  <si>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</si>
  <si>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</si>
  <si>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</si>
  <si>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</si>
  <si>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</si>
  <si>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</si>
  <si>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</si>
  <si>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</si>
  <si>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</si>
  <si>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</si>
  <si>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</si>
  <si>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</si>
  <si>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</si>
  <si>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</si>
  <si>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</si>
  <si>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</si>
  <si>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</si>
  <si>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</si>
  <si>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</si>
  <si>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</si>
  <si>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</si>
  <si>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</si>
  <si>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</si>
  <si>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</si>
  <si>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</si>
  <si>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</si>
  <si>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</si>
  <si>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</si>
  <si>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</si>
  <si>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</si>
  <si>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</si>
  <si>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</si>
  <si>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</si>
  <si>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</si>
  <si>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</si>
  <si>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</si>
  <si>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</si>
  <si>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</si>
  <si>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</si>
  <si>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</si>
  <si>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</si>
  <si>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</si>
  <si>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</si>
  <si>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</si>
  <si>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</si>
  <si>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</si>
  <si>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</si>
  <si>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</si>
  <si>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</si>
  <si>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</si>
  <si>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</si>
  <si>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</si>
  <si>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</si>
  <si>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</si>
  <si>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</si>
  <si>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</si>
  <si>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</si>
  <si>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</si>
  <si>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</si>
  <si>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</si>
  <si>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</si>
  <si>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</si>
  <si>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</si>
  <si>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</si>
  <si>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</si>
  <si>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</si>
  <si>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</si>
  <si>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</si>
  <si>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</si>
  <si>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</si>
  <si>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</si>
  <si>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</si>
  <si>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</si>
  <si>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</si>
  <si>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</si>
  <si>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</si>
  <si>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</si>
  <si>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</si>
  <si>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</si>
  <si>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</si>
  <si>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</si>
  <si>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</si>
  <si>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</si>
  <si>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</si>
  <si>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</si>
  <si>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</si>
  <si>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</si>
  <si>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</si>
  <si>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</si>
  <si>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</si>
  <si>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</si>
  <si>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</si>
  <si>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</si>
  <si>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</si>
  <si>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</si>
  <si>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</si>
  <si>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</si>
  <si>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</si>
  <si>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</si>
  <si>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</si>
  <si>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</si>
  <si>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</si>
  <si>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</si>
  <si>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</si>
  <si>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</si>
  <si>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</si>
  <si>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</si>
  <si>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</si>
  <si>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</si>
  <si>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</si>
  <si>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</si>
  <si>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</si>
  <si>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</si>
  <si>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</si>
  <si>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</si>
  <si>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</si>
  <si>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</si>
  <si>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</si>
  <si>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</si>
  <si>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</si>
  <si>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</si>
  <si>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</si>
  <si>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</si>
  <si>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</si>
  <si>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</si>
  <si>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</si>
  <si>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</si>
  <si>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</si>
  <si>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</si>
  <si>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</si>
  <si>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</si>
  <si>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</si>
  <si>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</si>
  <si>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</si>
  <si>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</si>
  <si>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</si>
  <si>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</si>
  <si>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</si>
  <si>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</si>
  <si>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</si>
  <si>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</si>
  <si>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</si>
  <si>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</si>
  <si>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</si>
  <si>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</si>
  <si>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</si>
  <si>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</si>
  <si>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</si>
  <si>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</si>
  <si>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</si>
  <si>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</si>
  <si>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</si>
  <si>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</si>
  <si>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</si>
  <si>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</si>
  <si>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</si>
  <si>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</si>
  <si>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</si>
  <si>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</si>
  <si>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</si>
  <si>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</si>
  <si>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</si>
  <si>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</si>
  <si>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</si>
  <si>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</si>
  <si>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</si>
  <si>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</si>
  <si>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</si>
  <si>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</si>
  <si>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</si>
  <si>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</si>
  <si>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</si>
  <si>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</si>
  <si>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</si>
  <si>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</si>
  <si>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</si>
  <si>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</si>
  <si>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</si>
  <si>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</si>
  <si>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</si>
  <si>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</si>
  <si>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</si>
  <si>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</si>
  <si>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</si>
  <si>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</si>
  <si>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</si>
  <si>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</si>
  <si>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</si>
  <si>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</si>
  <si>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</si>
  <si>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</si>
  <si>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</si>
  <si>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</si>
  <si>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</si>
  <si>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</si>
  <si>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</si>
  <si>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</si>
  <si>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</si>
  <si>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</si>
  <si>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</si>
  <si>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</si>
  <si>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</si>
  <si>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</si>
  <si>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</si>
  <si>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</si>
  <si>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</si>
  <si>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</si>
  <si>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</si>
  <si>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</si>
  <si>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</si>
  <si>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</si>
  <si>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</si>
  <si>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</si>
  <si>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</si>
  <si>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</si>
  <si>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</si>
  <si>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</si>
  <si>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</si>
  <si>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</si>
  <si>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</si>
  <si>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</si>
  <si>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</si>
  <si>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</si>
  <si>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</si>
  <si>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</si>
  <si>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</si>
  <si>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</si>
  <si>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</si>
  <si>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</si>
  <si>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</si>
  <si>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</si>
  <si>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</si>
  <si>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</si>
  <si>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</si>
  <si>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</si>
  <si>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</si>
  <si>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</si>
  <si>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</si>
  <si>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</si>
  <si>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</si>
  <si>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</si>
  <si>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</si>
  <si>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</si>
  <si>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</si>
  <si>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</si>
  <si>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</si>
  <si>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</si>
  <si>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</si>
  <si>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</si>
  <si>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</si>
  <si>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</si>
  <si>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</si>
  <si>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</si>
  <si>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</si>
  <si>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</si>
  <si>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</si>
  <si>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</si>
  <si>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</si>
  <si>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</si>
  <si>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</si>
  <si>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</si>
  <si>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</si>
  <si>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</si>
  <si>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</si>
  <si>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</si>
  <si>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</si>
  <si>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</si>
  <si>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</si>
  <si>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</si>
  <si>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</si>
  <si>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</si>
  <si>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</si>
  <si>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</si>
  <si>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</si>
  <si>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</si>
  <si>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</si>
  <si>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</si>
  <si>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</si>
  <si>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</si>
  <si>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</si>
  <si>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</si>
  <si>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</si>
  <si>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</si>
  <si>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</si>
  <si>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</si>
  <si>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</si>
  <si>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</si>
  <si>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</si>
  <si>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</si>
  <si>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</si>
  <si>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</si>
  <si>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</si>
  <si>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</si>
  <si>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</si>
  <si>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</si>
  <si>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</si>
  <si>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</si>
  <si>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</si>
  <si>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</si>
  <si>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</si>
  <si>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</si>
  <si>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</si>
  <si>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</si>
  <si>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</si>
  <si>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</si>
  <si>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</si>
  <si>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</si>
  <si>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</si>
  <si>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</si>
  <si>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</si>
  <si>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</si>
  <si>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</si>
  <si>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</si>
  <si>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</si>
  <si>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</si>
  <si>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</si>
  <si>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</si>
  <si>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</si>
  <si>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</si>
  <si>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</si>
  <si>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</si>
  <si>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</si>
  <si>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</si>
  <si>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</si>
  <si>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</si>
  <si>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</si>
  <si>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</si>
  <si>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</si>
  <si>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</si>
  <si>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</si>
  <si>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</si>
  <si>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</si>
  <si>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</si>
  <si>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</si>
  <si>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</si>
  <si>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</si>
  <si>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</si>
  <si>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</si>
  <si>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</si>
  <si>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</si>
  <si>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</si>
  <si>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</si>
  <si>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</si>
  <si>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</si>
  <si>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</si>
  <si>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</si>
  <si>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</si>
  <si>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</si>
  <si>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</si>
  <si>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</si>
  <si>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</si>
  <si>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</si>
  <si>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</si>
  <si>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</si>
  <si>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</si>
  <si>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</si>
  <si>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</si>
  <si>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</si>
  <si>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</si>
  <si>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</si>
  <si>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</si>
  <si>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</si>
  <si>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</si>
  <si>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</si>
  <si>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</si>
  <si>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</si>
  <si>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</si>
  <si>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</si>
  <si>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</si>
  <si>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</si>
  <si>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</si>
  <si>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</si>
  <si>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</si>
  <si>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</si>
  <si>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</si>
  <si>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</si>
  <si>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</si>
  <si>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</si>
  <si>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</si>
  <si>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</si>
  <si>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</si>
  <si>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</si>
  <si>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</si>
  <si>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</si>
  <si>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</si>
  <si>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</si>
  <si>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</si>
  <si>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</si>
  <si>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</si>
  <si>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</si>
  <si>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</si>
  <si>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</si>
  <si>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</si>
  <si>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</si>
  <si>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</si>
  <si>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</si>
  <si>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</si>
  <si>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</si>
  <si>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</si>
  <si>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</si>
  <si>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</si>
  <si>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</si>
  <si>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</si>
  <si>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</si>
  <si>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</si>
  <si>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</si>
  <si>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</si>
  <si>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</si>
  <si>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</si>
  <si>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</si>
  <si>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</si>
  <si>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</si>
  <si>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</si>
  <si>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</si>
  <si>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</si>
  <si>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</si>
  <si>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</si>
  <si>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</si>
  <si>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</si>
  <si>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</si>
  <si>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</si>
  <si>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</si>
  <si>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</si>
  <si>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</si>
  <si>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</si>
  <si>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</si>
  <si>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</si>
  <si>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</si>
  <si>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</si>
  <si>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</si>
  <si>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</si>
  <si>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</si>
  <si>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</si>
  <si>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</si>
  <si>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</si>
  <si>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</si>
  <si>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</si>
  <si>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</si>
  <si>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</si>
  <si>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</si>
  <si>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</si>
  <si>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</si>
  <si>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</si>
  <si>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</si>
  <si>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</si>
  <si>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</si>
  <si>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</si>
  <si>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</si>
  <si>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</si>
  <si>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</si>
  <si>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</si>
  <si>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</si>
  <si>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</si>
  <si>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</si>
  <si>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</si>
  <si>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</si>
  <si>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</si>
  <si>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</si>
  <si>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</si>
  <si>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</si>
  <si>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</si>
  <si>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</si>
  <si>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</si>
  <si>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</si>
  <si>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</si>
  <si>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</si>
  <si>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</si>
  <si>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</si>
  <si>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</si>
  <si>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</si>
  <si>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</si>
  <si>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</si>
  <si>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</si>
  <si>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</si>
  <si>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</si>
  <si>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</si>
  <si>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</si>
  <si>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</si>
  <si>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</si>
  <si>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</si>
  <si>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</si>
  <si>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</si>
  <si>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</si>
  <si>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</si>
  <si>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</si>
  <si>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</si>
  <si>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</si>
  <si>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</si>
  <si>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</si>
  <si>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</si>
  <si>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</si>
  <si>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</si>
  <si>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</si>
  <si>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</si>
  <si>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</si>
  <si>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</si>
  <si>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</si>
  <si>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</si>
  <si>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</si>
  <si>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</si>
  <si>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</si>
  <si>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</si>
  <si>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</si>
  <si>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</si>
  <si>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</si>
  <si>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</si>
  <si>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</si>
  <si>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</si>
  <si>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</si>
  <si>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</si>
  <si>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</si>
  <si>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</si>
  <si>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</si>
  <si>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</si>
  <si>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</si>
  <si>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</si>
  <si>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</si>
  <si>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</si>
  <si>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</si>
  <si>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</si>
  <si>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</si>
  <si>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</si>
  <si>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</si>
  <si>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</si>
  <si>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</si>
  <si>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</si>
  <si>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</si>
  <si>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</si>
  <si>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</si>
  <si>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</si>
  <si>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</si>
  <si>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</si>
  <si>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</si>
  <si>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</si>
  <si>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</si>
  <si>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</si>
  <si>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</si>
  <si>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</si>
  <si>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</si>
  <si>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</si>
  <si>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</si>
  <si>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</si>
  <si>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</si>
  <si>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</si>
  <si>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</si>
  <si>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</si>
  <si>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</si>
  <si>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</si>
  <si>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</si>
  <si>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</si>
  <si>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</si>
  <si>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</si>
  <si>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</si>
  <si>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</si>
  <si>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</si>
  <si>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</si>
  <si>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</si>
  <si>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</si>
  <si>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</si>
  <si>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</si>
  <si>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</si>
  <si>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</si>
  <si>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</si>
  <si>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</si>
  <si>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</si>
  <si>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</si>
  <si>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</si>
  <si>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</si>
  <si>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</si>
  <si>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</si>
  <si>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</si>
  <si>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</si>
  <si>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</si>
  <si>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</si>
  <si>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</si>
  <si>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</si>
  <si>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</si>
  <si>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</si>
  <si>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</si>
  <si>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</si>
  <si>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</si>
  <si>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</si>
  <si>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</si>
  <si>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</si>
  <si>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</si>
  <si>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</si>
  <si>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</si>
  <si>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</si>
  <si>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</si>
  <si>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</si>
  <si>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</si>
  <si>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</si>
  <si>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</si>
  <si>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</si>
  <si>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</si>
  <si>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</si>
  <si>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</si>
  <si>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</si>
  <si>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</si>
  <si>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</si>
  <si>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</si>
  <si>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</si>
  <si>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</si>
  <si>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</si>
  <si>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</si>
  <si>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</si>
  <si>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</si>
  <si>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</si>
  <si>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</si>
  <si>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</si>
  <si>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</si>
  <si>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</si>
  <si>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</si>
  <si>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</si>
  <si>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</si>
  <si>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</si>
  <si>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</si>
  <si>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</si>
  <si>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</si>
  <si>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</si>
  <si>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</si>
  <si>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</si>
  <si>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</si>
  <si>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</si>
  <si>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</si>
  <si>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</si>
  <si>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</si>
  <si>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</si>
  <si>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</si>
  <si>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</si>
  <si>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</si>
  <si>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</si>
  <si>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</si>
  <si>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</si>
  <si>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</si>
  <si>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</si>
  <si>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</si>
  <si>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</si>
  <si>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</si>
  <si>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</si>
  <si>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</si>
  <si>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</si>
  <si>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</si>
  <si>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</si>
  <si>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</si>
  <si>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</si>
  <si>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</si>
  <si>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</si>
  <si>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</si>
  <si>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</si>
  <si>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</si>
  <si>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</si>
  <si>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</si>
  <si>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</si>
  <si>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</si>
  <si>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</si>
  <si>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</si>
  <si>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</si>
  <si>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</si>
  <si>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</si>
  <si>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</si>
  <si>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</si>
  <si>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</si>
  <si>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</si>
  <si>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</si>
  <si>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</si>
  <si>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</si>
  <si>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</si>
  <si>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</si>
  <si>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</si>
  <si>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</si>
  <si>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</si>
  <si>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</si>
  <si>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</si>
  <si>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</si>
  <si>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</si>
  <si>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</si>
  <si>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</si>
  <si>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</si>
  <si>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</si>
  <si>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</si>
  <si>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</si>
  <si>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</si>
  <si>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</si>
  <si>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</si>
  <si>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</si>
  <si>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</si>
  <si>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</si>
  <si>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</si>
  <si>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</si>
  <si>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</si>
  <si>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</si>
  <si>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</si>
  <si>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</si>
  <si>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</si>
  <si>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</si>
  <si>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</si>
  <si>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</si>
  <si>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</si>
  <si>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</si>
  <si>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</si>
  <si>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</si>
  <si>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</si>
  <si>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</si>
  <si>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</si>
  <si>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</si>
  <si>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</si>
  <si>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</si>
  <si>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</si>
  <si>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</si>
  <si>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</si>
  <si>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</si>
  <si>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</si>
  <si>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</si>
  <si>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</si>
  <si>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</si>
  <si>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</si>
  <si>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</si>
  <si>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</si>
  <si>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</si>
  <si>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</si>
  <si>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</si>
  <si>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</si>
  <si>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</si>
  <si>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</si>
  <si>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</si>
  <si>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</si>
  <si>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</si>
  <si>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</si>
  <si>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</si>
  <si>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</si>
  <si>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</si>
  <si>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</si>
  <si>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</si>
  <si>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</si>
  <si>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</si>
  <si>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</si>
  <si>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</si>
  <si>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</si>
  <si>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</si>
  <si>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</si>
  <si>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</si>
  <si>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</si>
  <si>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</si>
  <si>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</si>
  <si>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</si>
  <si>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</si>
  <si>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</si>
  <si>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</si>
  <si>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</si>
  <si>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</si>
  <si>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</si>
  <si>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</si>
  <si>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</si>
  <si>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</si>
  <si>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</si>
  <si>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</si>
  <si>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</si>
  <si>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</si>
  <si>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</si>
  <si>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</si>
  <si>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</si>
  <si>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</si>
  <si>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</si>
  <si>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</si>
  <si>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</si>
  <si>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</si>
  <si>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</si>
  <si>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</si>
  <si>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</si>
  <si>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</si>
  <si>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</si>
  <si>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</si>
  <si>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</si>
  <si>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</si>
  <si>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</si>
  <si>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</si>
  <si>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</si>
  <si>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</si>
  <si>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</si>
  <si>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</si>
  <si>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</si>
  <si>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</si>
  <si>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</si>
  <si>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</si>
  <si>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</si>
  <si>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</si>
  <si>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</si>
  <si>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</si>
  <si>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</si>
  <si>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</si>
  <si>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</si>
  <si>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</si>
  <si>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</si>
  <si>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</si>
  <si>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</si>
  <si>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</si>
  <si>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</si>
  <si>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</si>
  <si>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</si>
  <si>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</si>
  <si>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</si>
  <si>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</si>
  <si>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</si>
  <si>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</si>
  <si>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</si>
  <si>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</si>
  <si>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</si>
  <si>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</si>
  <si>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</si>
  <si>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</si>
  <si>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</si>
  <si>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</si>
  <si>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</si>
  <si>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</si>
  <si>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</si>
  <si>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</si>
  <si>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</si>
  <si>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</si>
  <si>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</si>
  <si>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</si>
  <si>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</si>
  <si>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</si>
  <si>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</si>
  <si>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</si>
  <si>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</si>
  <si>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</si>
  <si>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</si>
  <si>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</si>
  <si>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</si>
  <si>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</si>
  <si>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</si>
  <si>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</si>
  <si>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</si>
  <si>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</si>
  <si>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</si>
  <si>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</si>
  <si>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</si>
  <si>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</si>
  <si>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</si>
  <si>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</si>
  <si>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</si>
  <si>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</si>
  <si>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</si>
  <si>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</si>
  <si>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</si>
  <si>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</si>
  <si>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</si>
  <si>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</si>
  <si>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</si>
  <si>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</si>
  <si>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</si>
  <si>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</si>
  <si>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</si>
  <si>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</si>
  <si>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</si>
  <si>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</si>
  <si>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</si>
  <si>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</si>
  <si>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</si>
  <si>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</si>
  <si>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</si>
  <si>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</si>
  <si>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</si>
  <si>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</si>
  <si>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</si>
  <si>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</si>
  <si>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</si>
  <si>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</si>
  <si>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</si>
  <si>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</si>
  <si>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</si>
  <si>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</si>
  <si>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</si>
  <si>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</si>
  <si>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</si>
  <si>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</si>
  <si>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</si>
  <si>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</si>
  <si>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</si>
  <si>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</si>
  <si>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</si>
  <si>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</si>
  <si>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</si>
  <si>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</si>
  <si>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</si>
  <si>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</si>
  <si>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</si>
  <si>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</si>
  <si>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</si>
  <si>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</si>
  <si>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</si>
  <si>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</si>
  <si>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</si>
  <si>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</si>
  <si>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</si>
  <si>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</si>
  <si>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</si>
  <si>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</si>
  <si>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</si>
  <si>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</si>
  <si>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</si>
  <si>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</si>
  <si>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</si>
  <si>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</si>
  <si>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</si>
  <si>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</si>
  <si>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</si>
  <si>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</si>
  <si>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</si>
  <si>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</si>
  <si>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</si>
  <si>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</si>
  <si>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</si>
  <si>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</si>
  <si>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</si>
  <si>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</si>
  <si>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</si>
  <si>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</si>
  <si>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</si>
  <si>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</si>
  <si>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</si>
  <si>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</si>
  <si>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</si>
  <si>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</si>
  <si>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</si>
  <si>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</si>
  <si>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</si>
  <si>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</si>
  <si>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</si>
  <si>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</si>
  <si>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</si>
  <si>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</si>
  <si>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</si>
  <si>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</si>
  <si>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</si>
  <si>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</si>
  <si>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</si>
  <si>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</si>
  <si>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</si>
  <si>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</si>
  <si>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</si>
  <si>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</si>
  <si>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</si>
  <si>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</si>
  <si>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</si>
  <si>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</si>
  <si>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</si>
  <si>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</si>
  <si>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</si>
  <si>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</si>
  <si>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</si>
  <si>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</si>
  <si>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</si>
  <si>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</si>
  <si>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</si>
  <si>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</si>
  <si>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</si>
  <si>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</si>
  <si>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</si>
  <si>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</si>
  <si>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</si>
  <si>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</si>
  <si>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</si>
  <si>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</si>
  <si>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</si>
  <si>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</si>
  <si>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</si>
  <si>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</si>
  <si>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</si>
  <si>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</si>
  <si>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</si>
  <si>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</si>
  <si>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</si>
  <si>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</si>
  <si>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</si>
  <si>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</si>
  <si>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</si>
  <si>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</si>
  <si>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</si>
  <si>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</si>
  <si>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</si>
  <si>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</si>
  <si>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</si>
  <si>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</si>
  <si>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</si>
  <si>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</si>
  <si>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</si>
  <si>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</si>
  <si>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</si>
  <si>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</si>
  <si>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</si>
  <si>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</si>
  <si>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</si>
  <si>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</si>
  <si>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</si>
  <si>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</si>
  <si>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</si>
  <si>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</si>
  <si>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</si>
  <si>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</si>
  <si>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</si>
  <si>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</si>
  <si>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</si>
  <si>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</si>
  <si>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</si>
  <si>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</si>
  <si>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</si>
  <si>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</si>
  <si>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</si>
  <si>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</si>
  <si>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</si>
  <si>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</si>
  <si>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</si>
  <si>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</si>
  <si>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</si>
  <si>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</si>
  <si>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</si>
  <si>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</si>
  <si>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</si>
  <si>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</si>
  <si>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</si>
  <si>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</si>
  <si>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</si>
  <si>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</si>
  <si>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</si>
  <si>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</si>
  <si>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</si>
  <si>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</si>
  <si>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</si>
  <si>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</si>
  <si>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</si>
  <si>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</si>
  <si>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</si>
  <si>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</si>
  <si>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</si>
  <si>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</si>
  <si>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</si>
  <si>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</si>
  <si>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</si>
  <si>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</si>
  <si>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</si>
  <si>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</si>
  <si>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</si>
  <si>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</si>
  <si>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</si>
  <si>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</si>
  <si>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</si>
  <si>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</si>
  <si>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</si>
  <si>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</si>
  <si>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</si>
  <si>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</si>
  <si>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</si>
  <si>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</si>
  <si>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</si>
  <si>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</si>
  <si>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</si>
  <si>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</si>
  <si>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</si>
  <si>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</si>
  <si>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</si>
  <si>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</si>
  <si>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</si>
  <si>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</si>
  <si>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</si>
  <si>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</si>
  <si>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</si>
  <si>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</si>
  <si>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</si>
  <si>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</si>
  <si>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</si>
  <si>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</si>
  <si>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</si>
  <si>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</si>
  <si>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</si>
  <si>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</si>
  <si>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</si>
  <si>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</si>
  <si>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</si>
  <si>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</si>
  <si>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</si>
  <si>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</si>
  <si>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</si>
  <si>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</si>
  <si>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</si>
  <si>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</si>
  <si>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</si>
  <si>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</si>
  <si>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</si>
  <si>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</si>
  <si>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</si>
  <si>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</si>
  <si>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</si>
  <si>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</si>
  <si>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</si>
  <si>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</si>
  <si>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</si>
  <si>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</si>
  <si>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</si>
  <si>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</si>
  <si>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</si>
  <si>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</si>
  <si>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</si>
  <si>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</si>
  <si>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</si>
  <si>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</si>
  <si>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</si>
  <si>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</si>
  <si>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</si>
  <si>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</si>
  <si>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</si>
  <si>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</si>
  <si>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</si>
  <si>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</si>
  <si>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</si>
  <si>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</si>
  <si>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</si>
  <si>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</si>
  <si>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</si>
  <si>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</si>
  <si>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</si>
  <si>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</si>
  <si>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</si>
  <si>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</si>
  <si>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</si>
  <si>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</si>
  <si>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</si>
  <si>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</si>
  <si>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</si>
  <si>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</si>
  <si>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</si>
  <si>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</si>
  <si>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</si>
  <si>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</si>
  <si>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</si>
  <si>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</si>
  <si>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</si>
  <si>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</si>
  <si>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</si>
  <si>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</si>
  <si>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</si>
  <si>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</si>
  <si>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</si>
  <si>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</si>
  <si>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</si>
  <si>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</si>
  <si>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</si>
  <si>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</si>
  <si>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</si>
  <si>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</si>
  <si>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</si>
  <si>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</si>
  <si>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</si>
  <si>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</si>
  <si>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</si>
  <si>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</si>
  <si>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</si>
  <si>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</si>
  <si>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</si>
  <si>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</si>
  <si>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</si>
  <si>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</si>
  <si>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</si>
  <si>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</si>
  <si>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</si>
  <si>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</si>
  <si>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</si>
  <si>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</si>
  <si>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</si>
  <si>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</si>
  <si>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</si>
  <si>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</si>
  <si>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</si>
  <si>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</si>
  <si>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</si>
  <si>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</si>
  <si>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</si>
  <si>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</si>
  <si>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</si>
  <si>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</si>
  <si>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</si>
  <si>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</si>
  <si>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</si>
  <si>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</si>
  <si>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</si>
  <si>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</si>
  <si>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</si>
  <si>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</si>
  <si>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</si>
  <si>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</si>
  <si>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</si>
  <si>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</si>
  <si>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</si>
  <si>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</si>
  <si>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</si>
  <si>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</si>
  <si>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</si>
  <si>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</si>
  <si>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</si>
  <si>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</si>
  <si>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</si>
  <si>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</si>
  <si>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</si>
  <si>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</si>
  <si>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</si>
  <si>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</si>
  <si>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</si>
  <si>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</si>
  <si>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</si>
  <si>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</si>
  <si>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</si>
  <si>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</si>
  <si>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</si>
  <si>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</si>
  <si>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</si>
  <si>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</si>
  <si>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</si>
  <si>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</si>
  <si>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</si>
  <si>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</si>
  <si>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</si>
  <si>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</si>
  <si>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</si>
  <si>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</si>
  <si>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</si>
  <si>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</si>
  <si>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</si>
  <si>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</si>
  <si>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</si>
  <si>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</si>
  <si>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</si>
  <si>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</si>
  <si>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</si>
  <si>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</si>
  <si>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</si>
  <si>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</si>
  <si>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</si>
  <si>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</si>
  <si>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</si>
  <si>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</si>
  <si>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</si>
  <si>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</si>
  <si>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</si>
  <si>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</si>
  <si>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</si>
  <si>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</si>
  <si>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</si>
  <si>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</si>
  <si>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</si>
  <si>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</si>
  <si>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</si>
  <si>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</si>
  <si>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</si>
  <si>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</si>
  <si>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</si>
  <si>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</si>
  <si>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</si>
  <si>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</si>
  <si>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</si>
  <si>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</si>
  <si>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</si>
  <si>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</si>
  <si>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</si>
  <si>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</si>
  <si>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</si>
  <si>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</si>
  <si>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</si>
  <si>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</si>
  <si>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</si>
  <si>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</si>
  <si>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</si>
  <si>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</si>
  <si>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</si>
  <si>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</si>
  <si>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</si>
  <si>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</si>
  <si>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</si>
  <si>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</si>
  <si>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</si>
  <si>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</si>
  <si>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</si>
  <si>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</si>
  <si>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</si>
  <si>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</si>
  <si>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</si>
  <si>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</si>
  <si>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</si>
  <si>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</si>
  <si>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</si>
  <si>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</si>
  <si>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</si>
  <si>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</si>
  <si>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</si>
  <si>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</si>
  <si>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</si>
  <si>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</si>
  <si>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</si>
  <si>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</si>
  <si>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</si>
  <si>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</si>
  <si>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</si>
  <si>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</si>
  <si>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</si>
  <si>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</si>
  <si>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</si>
  <si>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</si>
  <si>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</si>
  <si>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</si>
  <si>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</si>
  <si>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</si>
  <si>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</si>
  <si>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</si>
  <si>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</si>
  <si>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</si>
  <si>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</si>
  <si>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</si>
  <si>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</si>
  <si>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</si>
  <si>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</si>
  <si>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</si>
  <si>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</si>
  <si>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</si>
  <si>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</si>
  <si>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</si>
  <si>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</si>
  <si>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</si>
  <si>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</si>
  <si>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</si>
  <si>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</si>
  <si>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</si>
  <si>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</si>
  <si>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</si>
  <si>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</si>
  <si>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</si>
  <si>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</si>
  <si>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</si>
  <si>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</si>
  <si>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</si>
  <si>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</si>
  <si>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</si>
  <si>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</si>
  <si>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</si>
  <si>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</si>
  <si>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</si>
  <si>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</si>
  <si>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</si>
  <si>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</si>
  <si>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</si>
  <si>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</si>
  <si>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</si>
  <si>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</si>
  <si>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</si>
  <si>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</si>
  <si>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</si>
  <si>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</si>
  <si>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</si>
  <si>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</si>
  <si>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</si>
  <si>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</si>
  <si>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</si>
  <si>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</si>
  <si>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</si>
  <si>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</si>
  <si>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</si>
  <si>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</si>
  <si>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</si>
  <si>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</si>
  <si>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</si>
  <si>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</si>
  <si>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</si>
  <si>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</si>
  <si>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</si>
  <si>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</si>
  <si>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</si>
  <si>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</si>
  <si>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</si>
  <si>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</si>
  <si>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</si>
  <si>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</si>
  <si>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</si>
  <si>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</si>
  <si>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</si>
  <si>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</si>
  <si>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</si>
  <si>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</si>
  <si>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</si>
  <si>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</si>
  <si>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</si>
  <si>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</si>
  <si>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</si>
  <si>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</si>
  <si>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</si>
  <si>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</si>
  <si>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</si>
  <si>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</si>
  <si>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</si>
  <si>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</si>
  <si>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</si>
  <si>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</si>
  <si>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</si>
  <si>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</si>
  <si>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</si>
  <si>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</si>
  <si>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</si>
  <si>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</si>
  <si>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</si>
  <si>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</si>
  <si>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</si>
  <si>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</si>
  <si>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</si>
  <si>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</si>
  <si>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</si>
  <si>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</si>
  <si>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</si>
  <si>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</si>
  <si>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</si>
  <si>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</si>
  <si>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</si>
  <si>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</si>
  <si>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</si>
  <si>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</si>
  <si>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</si>
  <si>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</si>
  <si>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</si>
  <si>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</si>
  <si>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</si>
  <si>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</si>
  <si>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</si>
  <si>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</si>
  <si>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</si>
  <si>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</si>
  <si>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</si>
  <si>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</si>
  <si>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</si>
  <si>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</si>
  <si>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</si>
  <si>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</si>
  <si>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</si>
  <si>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</si>
  <si>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</si>
  <si>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</si>
  <si>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</si>
  <si>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</si>
  <si>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</si>
  <si>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</si>
  <si>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</si>
  <si>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</si>
  <si>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</si>
  <si>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</si>
  <si>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</si>
  <si>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</si>
  <si>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</si>
  <si>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</si>
  <si>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</si>
  <si>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</si>
  <si>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</si>
  <si>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</si>
  <si>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</si>
  <si>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</si>
  <si>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</si>
  <si>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</si>
  <si>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</si>
  <si>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</si>
  <si>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</si>
  <si>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</si>
  <si>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</si>
  <si>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</si>
  <si>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</si>
  <si>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</si>
  <si>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</si>
  <si>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</si>
  <si>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</si>
  <si>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</si>
  <si>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</si>
  <si>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</si>
  <si>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</si>
  <si>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</si>
  <si>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</si>
  <si>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</si>
  <si>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</si>
  <si>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</si>
  <si>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</si>
  <si>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</si>
  <si>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</si>
  <si>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</si>
  <si>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</si>
  <si>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</si>
  <si>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</si>
  <si>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</si>
  <si>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</si>
  <si>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</si>
  <si>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</si>
  <si>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</si>
  <si>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</si>
  <si>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</si>
  <si>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</si>
  <si>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</si>
  <si>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</si>
  <si>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</si>
  <si>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</si>
  <si>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</si>
  <si>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</si>
  <si>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</si>
  <si>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</si>
  <si>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</si>
  <si>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</si>
  <si>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</si>
  <si>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</si>
  <si>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</si>
  <si>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</si>
  <si>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</si>
  <si>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</si>
  <si>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</si>
  <si>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</si>
  <si>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</si>
  <si>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</si>
  <si>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</si>
  <si>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</si>
  <si>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</si>
  <si>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</si>
  <si>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</si>
  <si>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</si>
  <si>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</si>
  <si>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</si>
  <si>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</si>
  <si>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</si>
  <si>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</si>
  <si>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</si>
  <si>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</si>
  <si>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</si>
  <si>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</si>
  <si>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</si>
  <si>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</si>
  <si>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</si>
  <si>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</si>
  <si>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</si>
  <si>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</si>
  <si>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</si>
  <si>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</si>
  <si>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</si>
  <si>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</si>
  <si>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</si>
  <si>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</si>
  <si>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</si>
  <si>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</si>
  <si>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</si>
  <si>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</si>
  <si>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</si>
  <si>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</si>
  <si>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</si>
  <si>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</si>
  <si>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</si>
  <si>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</si>
  <si>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</si>
  <si>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</si>
  <si>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</si>
  <si>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</si>
  <si>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</si>
  <si>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</si>
  <si>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</si>
  <si>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</si>
  <si>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</si>
  <si>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</si>
  <si>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</si>
  <si>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</si>
  <si>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</si>
  <si>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</si>
  <si>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</si>
  <si>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</si>
  <si>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</si>
  <si>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</si>
  <si>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</si>
  <si>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</si>
  <si>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</si>
  <si>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</si>
  <si>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</si>
  <si>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</si>
  <si>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</si>
  <si>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</si>
  <si>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</si>
  <si>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</si>
  <si>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</si>
  <si>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</si>
  <si>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</si>
  <si>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</si>
  <si>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</si>
  <si>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</si>
  <si>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</si>
  <si>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</si>
  <si>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</si>
  <si>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</si>
  <si>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</si>
  <si>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</si>
  <si>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</si>
  <si>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</si>
  <si>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</si>
  <si>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</si>
  <si>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</si>
  <si>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</si>
  <si>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</si>
  <si>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</si>
  <si>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</si>
  <si>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</si>
  <si>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</si>
  <si>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</si>
  <si>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</si>
  <si>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</si>
  <si>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</si>
  <si>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</si>
  <si>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</si>
  <si>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</si>
  <si>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</si>
  <si>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</si>
  <si>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</si>
  <si>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</si>
  <si>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</si>
  <si>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</si>
  <si>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</si>
  <si>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</si>
  <si>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</si>
  <si>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</si>
  <si>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</si>
  <si>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</si>
  <si>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</si>
  <si>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</si>
  <si>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</si>
  <si>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</si>
  <si>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</si>
  <si>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</si>
  <si>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</si>
  <si>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</si>
  <si>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</si>
  <si>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</si>
  <si>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</si>
  <si>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</si>
  <si>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</si>
  <si>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</si>
  <si>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</si>
  <si>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</si>
  <si>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</si>
  <si>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</si>
  <si>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</si>
  <si>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</si>
  <si>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</si>
  <si>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</si>
  <si>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</si>
  <si>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</si>
  <si>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</si>
  <si>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</si>
  <si>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</si>
  <si>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</si>
  <si>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</si>
  <si>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</si>
  <si>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</si>
  <si>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</si>
  <si>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</si>
  <si>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</si>
  <si>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</si>
  <si>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</si>
  <si>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</si>
  <si>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</si>
  <si>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</si>
  <si>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</si>
  <si>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</si>
  <si>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</si>
  <si>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</si>
  <si>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</si>
  <si>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</si>
  <si>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</si>
  <si>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</si>
  <si>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</si>
  <si>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</si>
  <si>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</si>
  <si>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</si>
  <si>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</si>
  <si>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</si>
  <si>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</si>
  <si>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</si>
  <si>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</si>
  <si>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</si>
  <si>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</si>
  <si>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</si>
  <si>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</si>
  <si>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</si>
  <si>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</si>
  <si>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</si>
  <si>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</si>
  <si>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</si>
  <si>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</si>
  <si>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</si>
  <si>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</si>
  <si>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</si>
  <si>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</si>
  <si>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</si>
  <si>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</si>
  <si>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</si>
  <si>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</si>
  <si>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</si>
  <si>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</si>
  <si>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</si>
  <si>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</si>
  <si>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</si>
  <si>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</si>
  <si>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</si>
  <si>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</si>
  <si>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</si>
  <si>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</si>
  <si>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</si>
  <si>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</si>
  <si>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</si>
  <si>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</si>
  <si>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</si>
  <si>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</si>
  <si>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</si>
  <si>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</si>
  <si>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</si>
  <si>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</si>
  <si>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</si>
  <si>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</si>
  <si>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</si>
  <si>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</si>
  <si>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</si>
  <si>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</si>
  <si>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</si>
  <si>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</si>
  <si>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</si>
  <si>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</si>
  <si>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</si>
  <si>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</si>
  <si>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</si>
  <si>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</si>
  <si>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</si>
  <si>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</si>
  <si>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</si>
  <si>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</si>
  <si>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</si>
  <si>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</si>
  <si>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</si>
  <si>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</si>
  <si>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</si>
  <si>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</si>
  <si>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</si>
  <si>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</si>
  <si>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</si>
  <si>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</si>
  <si>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</si>
  <si>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</si>
  <si>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</si>
  <si>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</si>
  <si>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</si>
  <si>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</si>
  <si>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</si>
  <si>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</si>
  <si>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</si>
  <si>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</si>
  <si>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</si>
  <si>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</si>
  <si>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</si>
  <si>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</si>
  <si>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</si>
  <si>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</si>
  <si>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</si>
  <si>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</si>
  <si>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</si>
  <si>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</si>
  <si>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</si>
  <si>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</si>
  <si>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</si>
  <si>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</si>
  <si>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</si>
  <si>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</si>
  <si>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</si>
  <si>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</si>
  <si>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</si>
  <si>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</si>
  <si>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</si>
  <si>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</si>
  <si>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</si>
  <si>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</si>
  <si>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</si>
  <si>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</si>
  <si>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</si>
  <si>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</si>
  <si>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</si>
  <si>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</si>
  <si>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</si>
  <si>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</si>
  <si>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</si>
  <si>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</si>
  <si>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</si>
  <si>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</si>
  <si>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</si>
  <si>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</si>
  <si>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</si>
  <si>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</si>
  <si>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</si>
  <si>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</si>
  <si>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</si>
  <si>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</si>
  <si>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</si>
  <si>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</si>
  <si>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</si>
  <si>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</si>
  <si>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</si>
  <si>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</si>
  <si>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</si>
  <si>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</si>
  <si>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</si>
  <si>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</si>
  <si>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</si>
  <si>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</si>
  <si>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</si>
  <si>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</si>
  <si>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</si>
  <si>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</si>
  <si>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</si>
  <si>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</si>
  <si>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</si>
  <si>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</si>
  <si>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</si>
  <si>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</si>
  <si>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</si>
  <si>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</si>
  <si>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</si>
  <si>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</si>
  <si>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</si>
  <si>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</si>
  <si>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</si>
  <si>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</si>
  <si>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</si>
  <si>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</si>
  <si>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</si>
  <si>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</si>
  <si>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</si>
  <si>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</si>
  <si>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</si>
  <si>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</si>
  <si>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</si>
  <si>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</si>
  <si>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</si>
  <si>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</si>
  <si>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</si>
  <si>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</si>
  <si>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</si>
  <si>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</si>
  <si>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</si>
  <si>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</si>
  <si>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</si>
  <si>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</si>
  <si>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</si>
  <si>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</si>
  <si>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</si>
  <si>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</si>
  <si>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</si>
  <si>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</si>
  <si>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</si>
  <si>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</si>
  <si>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</si>
  <si>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</si>
  <si>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</si>
  <si>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</si>
  <si>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</si>
  <si>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</si>
  <si>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</si>
  <si>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</si>
  <si>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</si>
  <si>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</si>
  <si>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</si>
  <si>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</si>
  <si>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</si>
  <si>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</si>
  <si>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</si>
  <si>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</si>
  <si>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</si>
  <si>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</si>
  <si>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</si>
  <si>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</si>
  <si>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</si>
  <si>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</si>
  <si>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</si>
  <si>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</si>
  <si>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</si>
  <si>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</si>
  <si>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</si>
  <si>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</si>
  <si>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</si>
  <si>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</si>
  <si>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</si>
  <si>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</si>
  <si>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</si>
  <si>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</si>
  <si>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</si>
  <si>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</si>
  <si>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</si>
  <si>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</si>
  <si>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</si>
  <si>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</si>
  <si>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</si>
  <si>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</si>
  <si>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</si>
  <si>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</si>
  <si>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</si>
  <si>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</si>
  <si>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</si>
  <si>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</si>
  <si>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</si>
  <si>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</si>
  <si>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</si>
  <si>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</si>
  <si>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</si>
  <si>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</si>
  <si>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</si>
  <si>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</si>
  <si>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</si>
  <si>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</si>
  <si>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</si>
  <si>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</si>
  <si>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</si>
  <si>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</si>
  <si>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</si>
  <si>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</si>
  <si>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</si>
  <si>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</si>
  <si>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</si>
  <si>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</si>
  <si>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</si>
  <si>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</si>
  <si>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</si>
  <si>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</si>
  <si>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</si>
  <si>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</si>
  <si>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</si>
  <si>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</si>
  <si>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</si>
  <si>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</si>
  <si>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</si>
  <si>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</si>
  <si>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</si>
  <si>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</si>
  <si>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</si>
  <si>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</si>
  <si>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</si>
  <si>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</si>
  <si>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</si>
  <si>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</si>
  <si>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</si>
  <si>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</si>
  <si>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</si>
  <si>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</si>
  <si>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</si>
  <si>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</si>
  <si>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</si>
  <si>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</si>
  <si>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</si>
  <si>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</si>
  <si>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</si>
  <si>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</si>
  <si>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</si>
  <si>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</si>
  <si>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</si>
  <si>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</si>
  <si>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</si>
  <si>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</si>
  <si>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</si>
  <si>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</si>
  <si>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</si>
  <si>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</si>
  <si>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</si>
  <si>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</si>
  <si>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</si>
  <si>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</si>
  <si>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</si>
  <si>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</si>
  <si>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</si>
  <si>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</si>
  <si>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</si>
  <si>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</si>
  <si>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</si>
  <si>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</si>
  <si>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</si>
  <si>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</si>
  <si>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</si>
  <si>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</si>
  <si>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</si>
  <si>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</si>
  <si>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</si>
  <si>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</si>
  <si>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</si>
  <si>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</si>
  <si>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</si>
  <si>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</si>
  <si>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</si>
  <si>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</si>
  <si>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</si>
  <si>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</si>
  <si>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</si>
  <si>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</si>
  <si>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</si>
  <si>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</si>
  <si>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</si>
  <si>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</si>
  <si>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</si>
  <si>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</si>
  <si>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</si>
  <si>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</si>
  <si>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</si>
  <si>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</si>
  <si>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</si>
  <si>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</si>
  <si>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</si>
  <si>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</si>
  <si>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</si>
  <si>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</si>
  <si>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</si>
  <si>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</si>
  <si>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</si>
  <si>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</si>
  <si>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</si>
  <si>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</si>
  <si>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</si>
  <si>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</si>
  <si>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</si>
  <si>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</si>
  <si>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</si>
  <si>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</si>
  <si>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</si>
  <si>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</si>
  <si>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</si>
  <si>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</si>
  <si>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</si>
  <si>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</si>
  <si>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</si>
  <si>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</si>
  <si>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</si>
  <si>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</si>
  <si>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</si>
  <si>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</si>
  <si>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</si>
  <si>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</si>
  <si>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</si>
  <si>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</si>
  <si>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</si>
  <si>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</si>
  <si>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</si>
  <si>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</si>
  <si>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</si>
  <si>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</si>
  <si>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</si>
  <si>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</si>
  <si>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</si>
  <si>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</si>
  <si>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</si>
  <si>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</si>
  <si>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</si>
  <si>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</si>
  <si>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</si>
  <si>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</si>
  <si>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</si>
  <si>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</si>
  <si>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</si>
  <si>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</si>
  <si>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</si>
  <si>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</si>
  <si>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</si>
  <si>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</si>
  <si>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</si>
  <si>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</si>
  <si>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</si>
  <si>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</si>
  <si>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</si>
  <si>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</si>
  <si>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</si>
  <si>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</si>
  <si>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</si>
  <si>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</si>
  <si>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</si>
  <si>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</si>
  <si>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</si>
  <si>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</si>
  <si>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</si>
  <si>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</si>
  <si>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</si>
  <si>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</si>
  <si>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</si>
  <si>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</si>
  <si>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</si>
  <si>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</si>
  <si>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</si>
  <si>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</si>
  <si>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</si>
  <si>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</si>
  <si>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</si>
  <si>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</si>
  <si>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</si>
  <si>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</si>
  <si>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</si>
  <si>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</si>
  <si>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</si>
  <si>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</si>
  <si>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</si>
  <si>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</si>
  <si>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</si>
  <si>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</si>
  <si>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</si>
  <si>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</si>
  <si>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</si>
  <si>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</si>
  <si>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</si>
  <si>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</si>
  <si>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</si>
  <si>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</si>
  <si>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</si>
  <si>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</si>
  <si>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</si>
  <si>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</si>
  <si>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</si>
  <si>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</si>
  <si>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</si>
  <si>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</si>
  <si>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</si>
  <si>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</si>
  <si>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</si>
  <si>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</si>
  <si>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</si>
  <si>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</si>
  <si>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</si>
  <si>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</si>
  <si>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</si>
  <si>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</si>
  <si>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</si>
  <si>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</si>
  <si>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</si>
  <si>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</si>
  <si>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</si>
  <si>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</si>
  <si>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</si>
  <si>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</si>
  <si>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</si>
  <si>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</si>
  <si>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</si>
  <si>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</si>
  <si>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</si>
  <si>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</si>
  <si>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</si>
  <si>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</si>
  <si>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</si>
  <si>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</si>
  <si>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</si>
  <si>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</si>
  <si>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</si>
  <si>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</si>
  <si>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</si>
  <si>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</si>
  <si>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</si>
  <si>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</si>
  <si>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</si>
  <si>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</si>
  <si>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</si>
  <si>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</si>
  <si>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</si>
  <si>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</si>
  <si>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</si>
  <si>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</si>
  <si>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</si>
  <si>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</si>
  <si>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</si>
  <si>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</si>
  <si>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</si>
  <si>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</si>
  <si>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</si>
  <si>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</si>
  <si>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</si>
  <si>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</si>
  <si>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</si>
  <si>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</si>
  <si>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</si>
  <si>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</si>
  <si>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</si>
  <si>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</si>
  <si>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</si>
  <si>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</si>
  <si>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</si>
  <si>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</si>
  <si>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</si>
  <si>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</si>
  <si>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</si>
  <si>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</si>
  <si>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</si>
  <si>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</si>
  <si>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</si>
  <si>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</si>
  <si>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</si>
  <si>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</si>
  <si>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</si>
  <si>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</si>
  <si>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</si>
  <si>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</si>
  <si>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</si>
  <si>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</si>
  <si>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</si>
  <si>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</si>
  <si>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</si>
  <si>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</si>
  <si>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</si>
  <si>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</si>
  <si>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</si>
  <si>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</si>
  <si>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</si>
  <si>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</si>
  <si>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</si>
  <si>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</si>
  <si>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</si>
  <si>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</si>
  <si>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</si>
  <si>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</si>
  <si>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</si>
  <si>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</si>
  <si>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</si>
  <si>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</si>
  <si>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</si>
  <si>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</si>
  <si>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</si>
  <si>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</si>
  <si>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</si>
  <si>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</si>
  <si>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</si>
  <si>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</si>
  <si>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</si>
  <si>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</si>
  <si>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</si>
  <si>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</si>
  <si>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</si>
  <si>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</si>
  <si>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</si>
  <si>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</si>
  <si>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</si>
  <si>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</si>
  <si>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</si>
  <si>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</si>
  <si>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</si>
  <si>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</si>
  <si>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</si>
  <si>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</si>
  <si>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</si>
  <si>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</si>
  <si>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</si>
  <si>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</si>
  <si>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</si>
  <si>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</si>
  <si>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</si>
  <si>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</si>
  <si>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</si>
  <si>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</si>
  <si>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</si>
  <si>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</si>
  <si>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</si>
  <si>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</si>
  <si>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</si>
  <si>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</si>
  <si>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</si>
  <si>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</si>
  <si>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</si>
  <si>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</si>
  <si>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</si>
  <si>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</si>
  <si>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</si>
  <si>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</si>
  <si>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</si>
  <si>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</si>
  <si>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</si>
  <si>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</si>
  <si>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</si>
  <si>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</si>
  <si>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</si>
  <si>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</si>
  <si>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</si>
  <si>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</si>
  <si>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</si>
  <si>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</si>
  <si>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</si>
  <si>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</si>
  <si>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</si>
  <si>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</si>
  <si>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</si>
  <si>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</si>
  <si>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</si>
  <si>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</si>
  <si>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</si>
  <si>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</si>
  <si>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</si>
  <si>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</si>
  <si>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</si>
  <si>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</si>
  <si>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</si>
  <si>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</si>
  <si>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</si>
  <si>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</si>
  <si>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</si>
  <si>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</si>
  <si>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</si>
  <si>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</si>
  <si>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</si>
  <si>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</si>
  <si>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</si>
  <si>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</si>
  <si>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</si>
  <si>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</si>
  <si>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</si>
  <si>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</si>
  <si>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</si>
  <si>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</si>
  <si>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</si>
  <si>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</si>
  <si>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</si>
  <si>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</si>
  <si>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</si>
  <si>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</si>
  <si>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</si>
  <si>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</si>
  <si>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</si>
  <si>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</si>
  <si>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</si>
  <si>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</si>
  <si>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</si>
  <si>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</si>
  <si>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</si>
  <si>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</si>
  <si>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</si>
  <si>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</si>
  <si>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</si>
  <si>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</si>
  <si>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</si>
  <si>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</si>
  <si>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</si>
  <si>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</si>
  <si>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</si>
  <si>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</si>
  <si>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</si>
  <si>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</si>
  <si>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</si>
  <si>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</si>
  <si>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</si>
  <si>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</si>
  <si>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</si>
  <si>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</si>
  <si>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</si>
  <si>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</si>
  <si>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</si>
  <si>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</si>
  <si>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</si>
  <si>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</si>
  <si>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</si>
  <si>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</si>
  <si>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</si>
  <si>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</si>
  <si>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</si>
  <si>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</si>
  <si>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</si>
  <si>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</si>
  <si>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</si>
  <si>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</si>
  <si>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</si>
  <si>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</si>
  <si>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</si>
  <si>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</si>
  <si>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</si>
  <si>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</si>
  <si>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</si>
  <si>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</si>
  <si>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</si>
  <si>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</si>
  <si>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</si>
  <si>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</si>
  <si>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</si>
  <si>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</si>
  <si>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</si>
  <si>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</si>
  <si>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</si>
  <si>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</si>
  <si>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</si>
  <si>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</si>
  <si>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</si>
  <si>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</si>
  <si>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</si>
  <si>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</si>
  <si>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</si>
  <si>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</si>
  <si>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</si>
  <si>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</si>
  <si>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</si>
  <si>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</si>
  <si>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</si>
  <si>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</si>
  <si>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</si>
  <si>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</si>
  <si>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</si>
  <si>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</si>
  <si>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</si>
  <si>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</si>
  <si>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</si>
  <si>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</si>
  <si>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</si>
  <si>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</si>
  <si>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</si>
  <si>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</si>
  <si>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</si>
  <si>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</si>
  <si>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</si>
  <si>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</si>
  <si>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</si>
  <si>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</si>
  <si>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</si>
  <si>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</si>
  <si>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</si>
  <si>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</si>
  <si>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</si>
  <si>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</si>
  <si>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</si>
  <si>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</si>
  <si>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</si>
  <si>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</si>
  <si>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</si>
  <si>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</si>
  <si>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</si>
  <si>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</si>
  <si>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</si>
  <si>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</si>
  <si>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</si>
  <si>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</si>
  <si>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</si>
  <si>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</si>
  <si>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</si>
  <si>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</si>
  <si>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</si>
  <si>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</si>
  <si>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</si>
  <si>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</si>
  <si>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</si>
  <si>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</si>
  <si>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</si>
  <si>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</si>
  <si>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</si>
  <si>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</si>
  <si>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</si>
  <si>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</si>
  <si>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</si>
  <si>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</si>
  <si>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</si>
  <si>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</si>
  <si>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</si>
  <si>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</si>
  <si>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</si>
  <si>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</si>
  <si>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</si>
  <si>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</si>
  <si>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</si>
  <si>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</si>
  <si>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</si>
  <si>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</si>
  <si>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</si>
  <si>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</si>
  <si>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</si>
  <si>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</si>
  <si>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</si>
  <si>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</si>
  <si>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</si>
  <si>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</si>
  <si>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</si>
  <si>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</si>
  <si>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</si>
  <si>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</si>
  <si>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</si>
  <si>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</si>
  <si>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</si>
  <si>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</si>
  <si>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</si>
  <si>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</si>
  <si>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</si>
  <si>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</si>
  <si>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</si>
  <si>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</si>
  <si>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</si>
  <si>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</si>
  <si>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</si>
  <si>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</si>
  <si>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</si>
  <si>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</si>
  <si>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</si>
  <si>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</si>
  <si>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</si>
  <si>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</si>
  <si>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</si>
  <si>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</si>
  <si>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</si>
  <si>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</si>
  <si>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</si>
  <si>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</si>
  <si>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</si>
  <si>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</si>
  <si>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</si>
  <si>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</si>
  <si>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</si>
  <si>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</si>
  <si>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</si>
  <si>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</si>
  <si>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</si>
  <si>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</si>
  <si>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</si>
  <si>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</si>
  <si>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</si>
  <si>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</si>
  <si>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</si>
  <si>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</si>
  <si>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</si>
  <si>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</si>
  <si>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</si>
  <si>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</si>
  <si>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</si>
  <si>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</si>
  <si>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</si>
  <si>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</si>
  <si>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</si>
  <si>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</si>
  <si>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</si>
  <si>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</si>
  <si>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</si>
  <si>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</si>
  <si>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</si>
  <si>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</si>
  <si>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</si>
  <si>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</si>
  <si>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</si>
  <si>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</si>
  <si>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</si>
  <si>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</si>
  <si>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</si>
  <si>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</si>
  <si>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</si>
  <si>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</si>
  <si>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</si>
  <si>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</si>
  <si>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</si>
  <si>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</si>
  <si>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</si>
  <si>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</si>
  <si>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</si>
  <si>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</si>
  <si>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</si>
  <si>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</si>
  <si>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</si>
  <si>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</si>
  <si>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</si>
  <si>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</si>
  <si>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</si>
  <si>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</si>
  <si>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</si>
  <si>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</si>
  <si>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</si>
  <si>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</si>
  <si>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</si>
  <si>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</si>
  <si>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</si>
  <si>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</si>
  <si>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</si>
  <si>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</si>
  <si>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</si>
  <si>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</si>
  <si>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</si>
  <si>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</si>
  <si>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</si>
  <si>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</si>
  <si>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</si>
  <si>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</si>
  <si>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</si>
  <si>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</si>
  <si>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</si>
  <si>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</si>
  <si>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</si>
  <si>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</si>
  <si>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</si>
  <si>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</si>
  <si>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</si>
  <si>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</si>
  <si>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</si>
  <si>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</si>
  <si>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</si>
  <si>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</si>
  <si>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</si>
  <si>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</si>
  <si>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</si>
  <si>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</si>
  <si>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</si>
  <si>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</si>
  <si>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</si>
  <si>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</si>
  <si>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</si>
  <si>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</si>
  <si>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</si>
  <si>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</si>
  <si>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</si>
  <si>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</si>
  <si>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</si>
  <si>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</si>
  <si>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</si>
  <si>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</si>
  <si>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</si>
  <si>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</si>
  <si>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</si>
  <si>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</si>
  <si>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</si>
  <si>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</si>
  <si>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</si>
  <si>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</si>
  <si>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</si>
  <si>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</si>
  <si>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</si>
  <si>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</si>
  <si>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</si>
  <si>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</si>
  <si>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</si>
  <si>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</si>
  <si>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</si>
  <si>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</si>
  <si>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</si>
  <si>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</si>
  <si>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</si>
  <si>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</si>
  <si>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</si>
  <si>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</si>
  <si>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</si>
  <si>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</si>
  <si>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</si>
  <si>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</si>
  <si>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</si>
  <si>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</si>
  <si>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</si>
  <si>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</si>
  <si>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</si>
  <si>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</si>
  <si>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</si>
  <si>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</si>
  <si>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</si>
  <si>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</si>
  <si>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</si>
  <si>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</si>
  <si>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</si>
  <si>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</si>
  <si>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</si>
  <si>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</si>
  <si>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</si>
  <si>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</si>
  <si>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</si>
  <si>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</si>
  <si>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</si>
  <si>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</si>
  <si>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</si>
  <si>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</si>
  <si>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</si>
  <si>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</si>
  <si>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</si>
  <si>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</si>
  <si>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</si>
  <si>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</si>
  <si>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</si>
  <si>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</si>
  <si>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</si>
  <si>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</si>
  <si>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</si>
  <si>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</si>
  <si>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</si>
  <si>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</si>
  <si>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</si>
  <si>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</si>
  <si>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</si>
  <si>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</si>
  <si>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</si>
  <si>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</si>
  <si>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</si>
  <si>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</si>
  <si>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</si>
  <si>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</si>
  <si>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</si>
  <si>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</si>
  <si>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</si>
  <si>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</si>
  <si>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</si>
  <si>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</si>
  <si>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</si>
  <si>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</si>
  <si>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</si>
  <si>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</si>
  <si>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</si>
  <si>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</si>
  <si>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</si>
  <si>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</si>
  <si>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</si>
  <si>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</si>
  <si>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</si>
  <si>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</si>
  <si>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</si>
  <si>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</si>
  <si>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</si>
  <si>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</si>
  <si>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</si>
  <si>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</si>
  <si>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</si>
  <si>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</si>
  <si>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</si>
  <si>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</si>
  <si>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</si>
  <si>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</si>
  <si>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</si>
  <si>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</si>
  <si>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</si>
  <si>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</si>
  <si>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</si>
  <si>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</si>
  <si>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</si>
  <si>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</si>
  <si>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</si>
  <si>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</si>
  <si>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</si>
  <si>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</si>
  <si>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</si>
  <si>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</si>
  <si>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</si>
  <si>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</si>
  <si>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</si>
  <si>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</si>
  <si>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</si>
  <si>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</si>
  <si>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</si>
  <si>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</si>
  <si>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</si>
  <si>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</si>
  <si>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</si>
  <si>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</si>
  <si>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</si>
  <si>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</si>
  <si>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</si>
  <si>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</si>
  <si>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</si>
  <si>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</si>
  <si>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</si>
  <si>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</si>
  <si>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</si>
  <si>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</si>
  <si>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</si>
  <si>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</si>
  <si>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</si>
  <si>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</si>
  <si>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</si>
  <si>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</si>
  <si>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</si>
  <si>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</si>
  <si>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</si>
  <si>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</si>
  <si>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</si>
  <si>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</si>
  <si>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</si>
  <si>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</si>
  <si>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</si>
  <si>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</si>
  <si>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</si>
  <si>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</si>
  <si>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</si>
  <si>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</si>
  <si>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</si>
  <si>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</si>
  <si>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</si>
  <si>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</si>
  <si>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</si>
  <si>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</si>
  <si>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</si>
  <si>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</si>
  <si>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</si>
  <si>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</si>
  <si>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</si>
  <si>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</si>
  <si>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</si>
  <si>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</si>
  <si>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</si>
  <si>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</si>
  <si>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</si>
  <si>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</si>
  <si>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</si>
  <si>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</si>
  <si>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</si>
  <si>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</si>
  <si>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</si>
  <si>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</si>
  <si>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</si>
  <si>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</si>
  <si>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</si>
  <si>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</si>
  <si>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</si>
  <si>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</si>
  <si>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</si>
  <si>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</si>
  <si>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</si>
  <si>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</si>
  <si>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</si>
  <si>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</si>
  <si>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</si>
  <si>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</si>
  <si>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</si>
  <si>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</si>
  <si>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</si>
  <si>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</si>
  <si>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</si>
  <si>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</si>
  <si>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</si>
  <si>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</si>
  <si>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</si>
  <si>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</si>
  <si>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</si>
  <si>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</si>
  <si>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</si>
  <si>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</si>
  <si>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</si>
  <si>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</si>
  <si>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</si>
  <si>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</si>
  <si>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</si>
  <si>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</si>
  <si>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</si>
  <si>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</si>
  <si>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</si>
  <si>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</si>
  <si>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</si>
  <si>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</si>
  <si>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</si>
  <si>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</si>
  <si>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</si>
  <si>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</si>
  <si>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</si>
  <si>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</si>
  <si>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</si>
  <si>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</si>
  <si>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</si>
  <si>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</si>
  <si>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</si>
  <si>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</si>
  <si>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</si>
  <si>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</si>
  <si>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</si>
  <si>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</si>
  <si>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</si>
  <si>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</si>
  <si>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</si>
  <si>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</si>
  <si>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</si>
  <si>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</si>
  <si>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</si>
  <si>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</si>
  <si>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</si>
  <si>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</si>
  <si>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</si>
  <si>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</si>
  <si>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</si>
  <si>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</si>
  <si>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</si>
  <si>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</si>
  <si>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</si>
  <si>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</si>
  <si>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</si>
  <si>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</si>
  <si>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</si>
  <si>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</si>
  <si>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</si>
  <si>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</si>
  <si>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</si>
  <si>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</si>
  <si>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</si>
  <si>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</si>
  <si>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</si>
  <si>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</si>
  <si>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</si>
  <si>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</si>
  <si>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</si>
  <si>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</si>
  <si>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</si>
  <si>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</si>
  <si>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</si>
  <si>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</si>
  <si>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</si>
  <si>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</si>
  <si>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</si>
  <si>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</si>
  <si>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</si>
  <si>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</si>
  <si>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</si>
  <si>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</si>
  <si>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</si>
  <si>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</si>
  <si>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</si>
  <si>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</si>
  <si>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</si>
  <si>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</si>
  <si>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</si>
  <si>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</si>
  <si>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</si>
  <si>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</si>
  <si>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</si>
  <si>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</si>
  <si>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</si>
  <si>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</si>
  <si>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</si>
  <si>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</si>
  <si>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</si>
  <si>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</si>
  <si>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</si>
  <si>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</si>
  <si>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</si>
  <si>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</si>
  <si>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</si>
  <si>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</si>
  <si>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</si>
  <si>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</si>
  <si>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</si>
  <si>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</si>
  <si>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</si>
  <si>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</si>
  <si>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</si>
  <si>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</si>
  <si>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</si>
  <si>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</si>
  <si>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</si>
  <si>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</si>
  <si>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</si>
  <si>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</si>
  <si>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</si>
  <si>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</si>
  <si>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</si>
  <si>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</si>
  <si>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</si>
  <si>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</si>
  <si>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</si>
  <si>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</si>
  <si>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</si>
  <si>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</si>
  <si>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</si>
  <si>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</si>
  <si>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</si>
  <si>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</si>
  <si>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</si>
  <si>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</si>
  <si>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</si>
  <si>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</si>
  <si>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</si>
  <si>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</si>
  <si>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</si>
  <si>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</si>
  <si>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</si>
  <si>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</si>
  <si>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</si>
  <si>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</si>
  <si>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</si>
  <si>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</si>
  <si>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</si>
  <si>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</si>
  <si>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</si>
  <si>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</si>
  <si>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</si>
  <si>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</si>
  <si>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</si>
  <si>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</si>
  <si>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</si>
  <si>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</si>
  <si>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</si>
  <si>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</si>
  <si>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</si>
  <si>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</si>
  <si>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</si>
  <si>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</si>
  <si>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</si>
  <si>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</si>
  <si>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</si>
  <si>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</si>
  <si>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</si>
  <si>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</si>
  <si>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</si>
  <si>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</si>
  <si>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</si>
  <si>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</si>
  <si>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</si>
  <si>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</si>
  <si>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</si>
  <si>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</si>
  <si>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</si>
  <si>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</si>
  <si>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</si>
  <si>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</si>
  <si>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</si>
  <si>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</si>
  <si>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</si>
  <si>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</si>
  <si>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</si>
  <si>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</si>
  <si>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</si>
  <si>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</si>
  <si>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</si>
  <si>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</si>
  <si>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</si>
  <si>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</si>
  <si>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</si>
  <si>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</si>
  <si>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</si>
  <si>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</si>
  <si>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</si>
  <si>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</si>
  <si>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</si>
  <si>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</si>
  <si>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</si>
  <si>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</si>
  <si>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</si>
  <si>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</si>
  <si>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</si>
  <si>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</si>
  <si>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</si>
  <si>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</si>
  <si>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</si>
  <si>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</si>
  <si>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</si>
  <si>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</si>
  <si>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</si>
  <si>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</si>
  <si>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</si>
  <si>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</si>
  <si>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</si>
  <si>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</si>
  <si>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</si>
  <si>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</si>
  <si>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</si>
  <si>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</si>
  <si>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</si>
  <si>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</si>
  <si>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</si>
  <si>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</si>
  <si>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</si>
  <si>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</si>
  <si>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</si>
  <si>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</si>
  <si>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</si>
  <si>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</si>
  <si>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</si>
  <si>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</si>
  <si>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</si>
  <si>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</si>
  <si>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</si>
  <si>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</si>
  <si>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</si>
  <si>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</si>
  <si>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</si>
  <si>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</si>
  <si>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</si>
  <si>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</si>
  <si>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</si>
  <si>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</si>
  <si>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</si>
  <si>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</si>
  <si>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</si>
  <si>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</si>
  <si>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</si>
  <si>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</si>
  <si>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</si>
  <si>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</si>
  <si>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</si>
  <si>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</si>
  <si>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</si>
  <si>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</si>
  <si>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</si>
  <si>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</si>
  <si>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</si>
  <si>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</si>
  <si>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</si>
  <si>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</si>
  <si>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</si>
  <si>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</si>
  <si>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</si>
  <si>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</si>
  <si>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</si>
  <si>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</si>
  <si>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</si>
  <si>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</si>
  <si>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</si>
  <si>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</si>
  <si>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</si>
  <si>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</si>
  <si>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</si>
  <si>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</si>
  <si>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</si>
  <si>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</si>
  <si>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</si>
  <si>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</si>
  <si>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</si>
  <si>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</si>
  <si>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</si>
  <si>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</si>
  <si>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</si>
  <si>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</si>
  <si>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</si>
  <si>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</si>
  <si>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</si>
  <si>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</si>
  <si>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</si>
  <si>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</si>
  <si>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</si>
  <si>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</si>
  <si>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</si>
  <si>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</si>
  <si>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</si>
  <si>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</si>
  <si>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</si>
  <si>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</si>
  <si>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</si>
  <si>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</si>
  <si>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</si>
  <si>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</si>
  <si>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</si>
  <si>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</si>
  <si>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</si>
  <si>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</si>
  <si>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</si>
  <si>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</si>
  <si>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</si>
  <si>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</si>
  <si>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</si>
  <si>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</si>
  <si>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</si>
  <si>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</si>
  <si>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</si>
  <si>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</si>
  <si>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</si>
  <si>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</si>
  <si>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</si>
  <si>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</si>
  <si>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</si>
  <si>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</si>
  <si>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</si>
  <si>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</si>
  <si>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</si>
  <si>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</si>
  <si>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</si>
  <si>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</si>
  <si>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</si>
  <si>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</si>
  <si>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</si>
  <si>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</si>
  <si>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</si>
  <si>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</si>
  <si>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</si>
  <si>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</si>
  <si>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</si>
  <si>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</si>
  <si>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</si>
  <si>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</si>
  <si>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</si>
  <si>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</si>
  <si>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</si>
  <si>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</si>
  <si>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</si>
  <si>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</si>
  <si>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</si>
  <si>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</si>
  <si>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</si>
  <si>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</si>
  <si>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</si>
  <si>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</si>
  <si>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</si>
  <si>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</si>
  <si>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</si>
  <si>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</si>
  <si>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</si>
  <si>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</si>
  <si>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</si>
  <si>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</si>
  <si>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</si>
  <si>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</si>
  <si>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</si>
  <si>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</si>
  <si>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</si>
  <si>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</si>
  <si>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</si>
  <si>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</si>
  <si>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</si>
  <si>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</si>
  <si>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</si>
  <si>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</si>
  <si>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</si>
  <si>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</si>
  <si>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</si>
  <si>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</si>
  <si>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</si>
  <si>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</si>
  <si>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</si>
  <si>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</si>
  <si>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</si>
  <si>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</si>
  <si>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</si>
  <si>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</si>
  <si>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</si>
  <si>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</si>
  <si>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</si>
  <si>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</si>
  <si>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</si>
  <si>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</si>
  <si>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</si>
  <si>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</si>
  <si>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</si>
  <si>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</si>
  <si>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</si>
  <si>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</si>
  <si>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</si>
  <si>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</si>
  <si>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</si>
  <si>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</si>
  <si>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</si>
  <si>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</si>
  <si>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</si>
  <si>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</si>
  <si>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</si>
  <si>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</si>
  <si>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</si>
  <si>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</si>
  <si>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</si>
  <si>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</si>
  <si>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</si>
  <si>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</si>
  <si>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</si>
  <si>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</si>
  <si>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</si>
  <si>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</si>
  <si>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</si>
  <si>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</si>
  <si>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</si>
  <si>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</si>
  <si>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</si>
  <si>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</si>
  <si>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</si>
  <si>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</si>
  <si>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</si>
  <si>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</si>
  <si>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</si>
  <si>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</si>
  <si>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</si>
  <si>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</si>
  <si>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</si>
  <si>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</si>
  <si>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</si>
  <si>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</si>
  <si>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</si>
  <si>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</si>
  <si>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</si>
  <si>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</si>
  <si>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</si>
  <si>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</si>
  <si>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</si>
  <si>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</si>
  <si>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</si>
  <si>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</si>
  <si>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</si>
  <si>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</si>
  <si>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</si>
  <si>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</si>
  <si>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</si>
  <si>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</si>
  <si>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</si>
  <si>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</si>
  <si>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</si>
  <si>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</si>
  <si>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</si>
  <si>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</si>
  <si>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</si>
  <si>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</si>
  <si>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</si>
  <si>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</si>
  <si>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</si>
  <si>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</si>
  <si>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</si>
  <si>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</si>
  <si>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</si>
  <si>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</si>
  <si>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</si>
  <si>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</si>
  <si>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</si>
  <si>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</si>
  <si>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</si>
  <si>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</si>
  <si>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</si>
  <si>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</si>
  <si>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</si>
  <si>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</si>
  <si>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</si>
  <si>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</si>
  <si>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</si>
  <si>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</si>
  <si>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</si>
  <si>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</si>
  <si>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</si>
  <si>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</si>
  <si>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</si>
  <si>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</si>
  <si>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</si>
  <si>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</si>
  <si>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</si>
  <si>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</si>
  <si>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</si>
  <si>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</si>
  <si>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</si>
  <si>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</si>
  <si>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</si>
  <si>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</si>
  <si>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</si>
  <si>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</si>
  <si>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</si>
  <si>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</si>
  <si>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</si>
  <si>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</si>
  <si>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</si>
  <si>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</si>
  <si>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</si>
  <si>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</si>
  <si>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</si>
  <si>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</si>
  <si>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</si>
  <si>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</si>
  <si>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</si>
  <si>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</si>
  <si>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</si>
  <si>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</si>
  <si>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</si>
  <si>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</si>
  <si>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</si>
  <si>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</si>
  <si>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</si>
  <si>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</si>
  <si>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</si>
  <si>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</si>
  <si>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</si>
  <si>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</si>
  <si>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</si>
  <si>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</si>
  <si>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</si>
  <si>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</si>
  <si>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</si>
  <si>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</si>
  <si>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</si>
  <si>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</si>
  <si>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</si>
  <si>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</si>
  <si>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</si>
  <si>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</si>
  <si>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</si>
  <si>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</si>
  <si>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</si>
  <si>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</si>
  <si>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</si>
  <si>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</si>
  <si>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</si>
  <si>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</si>
  <si>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</si>
  <si>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</si>
  <si>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</si>
  <si>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</si>
  <si>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</si>
  <si>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</si>
  <si>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</si>
  <si>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</si>
  <si>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</si>
  <si>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</si>
  <si>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</si>
  <si>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</si>
  <si>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</si>
  <si>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</si>
  <si>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</si>
  <si>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</si>
  <si>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</si>
  <si>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</si>
  <si>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</si>
  <si>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</si>
  <si>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</si>
  <si>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</si>
  <si>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</si>
  <si>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</si>
  <si>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</si>
  <si>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</si>
  <si>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</si>
  <si>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</si>
  <si>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</si>
  <si>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</si>
  <si>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</si>
  <si>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</si>
  <si>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</si>
  <si>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</si>
  <si>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</si>
  <si>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</si>
  <si>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</si>
  <si>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</si>
  <si>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</si>
  <si>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</si>
  <si>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</si>
  <si>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</si>
  <si>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</si>
  <si>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</si>
  <si>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</si>
  <si>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</si>
  <si>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</si>
  <si>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</si>
  <si>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</si>
  <si>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</si>
  <si>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</si>
  <si>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</si>
  <si>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</si>
  <si>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</si>
  <si>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</si>
  <si>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</si>
  <si>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</si>
  <si>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</si>
  <si>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</si>
  <si>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</si>
  <si>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</si>
  <si>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</si>
  <si>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</si>
  <si>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</si>
  <si>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</si>
  <si>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</si>
  <si>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</si>
  <si>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</si>
  <si>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</si>
  <si>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</si>
  <si>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</si>
  <si>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</si>
  <si>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</si>
  <si>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</si>
  <si>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</si>
  <si>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</si>
  <si>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</si>
  <si>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</si>
  <si>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</si>
  <si>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</si>
  <si>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</si>
  <si>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</si>
  <si>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</si>
  <si>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</si>
  <si>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</si>
  <si>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</si>
  <si>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</si>
  <si>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</si>
  <si>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</si>
  <si>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</si>
  <si>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</si>
  <si>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</si>
  <si>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</si>
  <si>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</si>
  <si>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</si>
  <si>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</si>
  <si>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</si>
  <si>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</si>
  <si>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</si>
  <si>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</si>
  <si>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</si>
  <si>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</si>
  <si>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</si>
  <si>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</si>
  <si>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</si>
  <si>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</si>
  <si>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</si>
  <si>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</si>
  <si>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</si>
  <si>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</si>
  <si>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</si>
  <si>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</si>
  <si>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</si>
  <si>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</si>
  <si>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</si>
  <si>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</si>
  <si>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</si>
  <si>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</si>
  <si>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</si>
  <si>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</si>
  <si>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</si>
  <si>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</si>
  <si>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</si>
  <si>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</si>
  <si>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</si>
  <si>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</si>
  <si>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</si>
  <si>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</si>
  <si>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</si>
  <si>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</si>
  <si>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</si>
  <si>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</si>
  <si>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</si>
  <si>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</si>
  <si>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</si>
  <si>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</si>
  <si>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</si>
  <si>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</si>
  <si>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</si>
  <si>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</si>
  <si>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</si>
  <si>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</si>
  <si>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</si>
  <si>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</si>
  <si>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</si>
  <si>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</si>
  <si>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</si>
  <si>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</si>
  <si>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</si>
  <si>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</si>
  <si>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</si>
  <si>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</si>
  <si>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</si>
  <si>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</si>
  <si>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</si>
  <si>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</si>
  <si>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</si>
  <si>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</si>
  <si>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</si>
  <si>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</si>
  <si>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</si>
  <si>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</si>
  <si>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</si>
  <si>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</si>
  <si>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</si>
  <si>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</si>
  <si>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</si>
  <si>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</si>
  <si>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</si>
  <si>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</si>
  <si>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</si>
  <si>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</si>
  <si>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</si>
  <si>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</si>
  <si>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</si>
  <si>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</si>
  <si>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</si>
  <si>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</si>
  <si>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</si>
  <si>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</si>
  <si>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</si>
  <si>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</si>
  <si>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</si>
  <si>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</si>
  <si>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</si>
  <si>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</si>
  <si>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</si>
  <si>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</si>
  <si>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</si>
  <si>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</si>
  <si>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</si>
  <si>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</si>
  <si>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</si>
  <si>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</si>
  <si>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</si>
  <si>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</si>
  <si>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</si>
  <si>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</si>
  <si>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</si>
  <si>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</si>
  <si>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</si>
  <si>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</si>
  <si>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</si>
  <si>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</si>
  <si>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</si>
  <si>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</si>
  <si>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</si>
  <si>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</si>
  <si>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</si>
  <si>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</si>
  <si>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</si>
  <si>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</si>
  <si>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</si>
  <si>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</si>
  <si>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</si>
  <si>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</si>
  <si>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</si>
  <si>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</si>
  <si>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</si>
  <si>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</si>
  <si>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</si>
  <si>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</si>
  <si>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</si>
  <si>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</si>
  <si>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</si>
  <si>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</si>
  <si>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</si>
  <si>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</si>
  <si>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</si>
  <si>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</si>
  <si>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</si>
  <si>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</si>
  <si>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</si>
  <si>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</si>
  <si>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</si>
  <si>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</si>
  <si>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</si>
  <si>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</si>
  <si>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</si>
  <si>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</si>
  <si>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</si>
  <si>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</si>
  <si>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</si>
  <si>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</si>
  <si>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</si>
  <si>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</si>
  <si>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</si>
  <si>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</si>
  <si>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</si>
  <si>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</si>
  <si>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</si>
  <si>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</si>
  <si>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</si>
  <si>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</si>
  <si>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</si>
  <si>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</si>
  <si>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</si>
  <si>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</si>
  <si>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</si>
  <si>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</si>
  <si>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</si>
  <si>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</si>
  <si>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</si>
  <si>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</si>
  <si>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</si>
  <si>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</si>
  <si>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</si>
  <si>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</si>
  <si>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</si>
  <si>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</si>
  <si>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</si>
  <si>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</si>
  <si>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</si>
  <si>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</si>
  <si>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</si>
  <si>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</si>
  <si>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</si>
  <si>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</si>
  <si>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</si>
  <si>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</si>
  <si>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</si>
  <si>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</si>
  <si>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</si>
  <si>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</si>
  <si>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</si>
  <si>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</si>
  <si>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</si>
  <si>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</si>
  <si>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</si>
  <si>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</si>
  <si>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</si>
  <si>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</si>
  <si>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</si>
  <si>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</si>
  <si>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</si>
  <si>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</si>
  <si>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</si>
  <si>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</si>
  <si>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</si>
  <si>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</si>
  <si>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</si>
  <si>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</si>
  <si>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</si>
  <si>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</si>
  <si>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</si>
  <si>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</si>
  <si>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</si>
  <si>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</si>
  <si>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</si>
  <si>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</si>
  <si>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</si>
  <si>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</si>
  <si>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</si>
  <si>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</si>
  <si>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</si>
  <si>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</si>
  <si>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</si>
  <si>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</si>
  <si>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</si>
  <si>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</si>
  <si>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</si>
  <si>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</si>
  <si>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</si>
  <si>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</si>
  <si>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</si>
  <si>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</si>
  <si>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</si>
  <si>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</si>
  <si>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</si>
  <si>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</si>
  <si>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</si>
  <si>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</si>
  <si>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</si>
  <si>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</si>
  <si>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</si>
  <si>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</si>
  <si>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</si>
  <si>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</si>
  <si>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</si>
  <si>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</si>
  <si>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</si>
  <si>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</si>
  <si>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</si>
  <si>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</si>
  <si>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</si>
  <si>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</si>
  <si>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</si>
  <si>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</si>
  <si>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</si>
  <si>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</si>
  <si>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</si>
  <si>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</si>
  <si>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</si>
  <si>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</si>
  <si>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</si>
  <si>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</si>
  <si>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</si>
  <si>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</si>
  <si>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</si>
  <si>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</si>
  <si>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</si>
  <si>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</si>
  <si>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</si>
  <si>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</si>
  <si>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</si>
  <si>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</si>
  <si>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</si>
  <si>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</si>
  <si>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</si>
  <si>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</si>
  <si>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</si>
  <si>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</si>
  <si>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</si>
  <si>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</si>
  <si>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</si>
  <si>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</si>
  <si>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</si>
  <si>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</si>
  <si>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</si>
  <si>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</si>
  <si>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</si>
  <si>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</si>
  <si>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</si>
  <si>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</si>
  <si>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</si>
  <si>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</si>
  <si>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</si>
  <si>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</si>
  <si>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</si>
  <si>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</si>
  <si>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</si>
  <si>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</si>
  <si>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</si>
  <si>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</si>
  <si>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</si>
  <si>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</si>
  <si>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</si>
  <si>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</si>
  <si>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</si>
  <si>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</si>
  <si>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</si>
  <si>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</si>
  <si>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</si>
  <si>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</si>
  <si>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</si>
  <si>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</si>
  <si>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</si>
  <si>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</si>
  <si>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</si>
  <si>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</si>
  <si>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</si>
  <si>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</si>
  <si>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</si>
  <si>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</si>
  <si>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</si>
  <si>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</si>
  <si>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</si>
  <si>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</si>
  <si>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</si>
  <si>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</si>
  <si>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</si>
  <si>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</si>
  <si>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</si>
  <si>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</si>
  <si>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</si>
  <si>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</si>
  <si>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</si>
  <si>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</si>
  <si>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</si>
  <si>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</si>
  <si>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</si>
  <si>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</si>
  <si>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</si>
  <si>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</si>
  <si>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</si>
  <si>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</si>
  <si>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</si>
  <si>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</si>
  <si>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</si>
  <si>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</si>
  <si>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</si>
  <si>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</si>
  <si>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</si>
  <si>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</si>
  <si>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</si>
  <si>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</si>
  <si>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</si>
  <si>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</si>
  <si>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</si>
  <si>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</si>
  <si>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</si>
  <si>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</si>
  <si>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</si>
  <si>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</si>
  <si>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</si>
  <si>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</si>
  <si>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</si>
  <si>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</si>
  <si>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</si>
  <si>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</si>
  <si>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</si>
  <si>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</si>
  <si>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</si>
  <si>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</si>
  <si>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</si>
  <si>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</si>
  <si>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</si>
  <si>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</si>
  <si>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</si>
  <si>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</si>
  <si>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</si>
  <si>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</si>
  <si>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</si>
  <si>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</si>
  <si>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</si>
  <si>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</si>
  <si>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</si>
  <si>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</si>
  <si>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</si>
  <si>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</si>
  <si>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</si>
  <si>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</si>
  <si>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</si>
  <si>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</si>
  <si>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</si>
  <si>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</si>
  <si>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</si>
  <si>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</si>
  <si>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</si>
  <si>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</si>
  <si>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</si>
  <si>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</si>
  <si>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</si>
  <si>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</si>
  <si>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</si>
  <si>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</si>
  <si>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</si>
  <si>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</si>
  <si>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</si>
  <si>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</si>
  <si>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</si>
  <si>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</si>
  <si>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</si>
  <si>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</si>
  <si>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</si>
  <si>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</si>
  <si>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</si>
  <si>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</si>
  <si>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</si>
  <si>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</si>
  <si>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</si>
  <si>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</si>
  <si>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</si>
  <si>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</si>
  <si>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</si>
  <si>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</si>
  <si>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</si>
  <si>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</si>
  <si>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</si>
  <si>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</si>
  <si>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</si>
  <si>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</si>
  <si>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</si>
  <si>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</si>
  <si>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</si>
  <si>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</si>
  <si>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</si>
  <si>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</si>
  <si>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</si>
  <si>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</si>
  <si>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</si>
  <si>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</si>
  <si>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</si>
  <si>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</si>
  <si>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</si>
  <si>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</si>
  <si>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</si>
  <si>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</si>
  <si>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</si>
  <si>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</si>
  <si>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</si>
  <si>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</si>
  <si>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</si>
  <si>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</si>
  <si>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</si>
  <si>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</si>
  <si>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</si>
  <si>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</si>
  <si>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</si>
  <si>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</si>
  <si>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</si>
  <si>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</si>
  <si>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</si>
  <si>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</si>
  <si>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</si>
  <si>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</si>
  <si>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</si>
  <si>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</si>
  <si>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</si>
  <si>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</si>
  <si>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</si>
  <si>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</si>
  <si>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</si>
  <si>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</si>
  <si>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</si>
  <si>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</si>
  <si>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</si>
  <si>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</si>
  <si>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</si>
  <si>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</si>
  <si>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</si>
  <si>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</si>
  <si>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</si>
  <si>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</si>
  <si>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</si>
  <si>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</si>
  <si>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</si>
  <si>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</si>
  <si>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</si>
  <si>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</si>
  <si>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</si>
  <si>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</si>
  <si>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</si>
  <si>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</si>
  <si>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</si>
  <si>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</si>
  <si>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</si>
  <si>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</si>
  <si>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</si>
  <si>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</si>
  <si>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</si>
  <si>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</si>
  <si>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</si>
  <si>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</si>
  <si>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</si>
  <si>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</si>
  <si>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</si>
  <si>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</si>
  <si>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</si>
  <si>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</si>
  <si>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</si>
  <si>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</si>
  <si>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</si>
  <si>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</si>
  <si>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</si>
  <si>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</si>
  <si>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</si>
  <si>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</si>
  <si>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</si>
  <si>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</si>
  <si>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</si>
  <si>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</si>
  <si>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</si>
  <si>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</si>
  <si>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</si>
  <si>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</si>
  <si>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</si>
  <si>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</si>
  <si>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</si>
  <si>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</si>
  <si>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</si>
  <si>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</si>
  <si>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</si>
  <si>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</si>
  <si>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</si>
  <si>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</si>
  <si>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</si>
  <si>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</si>
  <si>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</si>
  <si>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</si>
  <si>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</si>
  <si>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</si>
  <si>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</si>
  <si>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</si>
  <si>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</si>
  <si>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</si>
  <si>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</si>
  <si>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</si>
  <si>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</si>
  <si>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</si>
  <si>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</si>
  <si>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</si>
  <si>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</si>
  <si>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</si>
  <si>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</si>
  <si>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</si>
  <si>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</si>
  <si>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</si>
  <si>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</si>
  <si>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</si>
  <si>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</si>
  <si>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</si>
  <si>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</si>
  <si>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</si>
  <si>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</si>
  <si>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</si>
  <si>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</si>
  <si>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</si>
  <si>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</si>
  <si>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</si>
  <si>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</si>
  <si>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</si>
  <si>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</si>
  <si>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</si>
  <si>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</si>
  <si>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</si>
  <si>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</si>
  <si>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</si>
  <si>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</si>
  <si>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</si>
  <si>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</si>
  <si>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</si>
  <si>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</si>
  <si>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</si>
  <si>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</si>
  <si>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</si>
  <si>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</si>
  <si>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</si>
  <si>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</si>
  <si>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</si>
  <si>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</si>
  <si>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</si>
  <si>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</si>
  <si>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</si>
  <si>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</si>
  <si>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</si>
  <si>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</si>
  <si>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</si>
  <si>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</si>
  <si>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</si>
  <si>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</si>
  <si>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</si>
  <si>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</si>
  <si>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</si>
  <si>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</si>
  <si>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</si>
  <si>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</si>
  <si>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</si>
  <si>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</si>
  <si>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</si>
  <si>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</si>
  <si>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</si>
  <si>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</si>
  <si>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</si>
  <si>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</si>
  <si>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</si>
  <si>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</si>
  <si>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</si>
  <si>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</si>
  <si>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</si>
  <si>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</si>
  <si>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</si>
  <si>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</si>
  <si>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</si>
  <si>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</si>
  <si>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</si>
  <si>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</si>
  <si>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</si>
  <si>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</si>
  <si>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</si>
  <si>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</si>
  <si>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</si>
  <si>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</si>
  <si>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</si>
  <si>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</si>
  <si>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</si>
  <si>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</si>
  <si>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</si>
  <si>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</si>
  <si>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</si>
  <si>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</si>
  <si>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</si>
  <si>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</si>
  <si>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</si>
  <si>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</si>
  <si>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</si>
  <si>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</si>
  <si>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</si>
  <si>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</si>
  <si>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</si>
  <si>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</si>
  <si>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</si>
  <si>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</si>
  <si>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</si>
  <si>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</si>
  <si>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</si>
  <si>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</si>
  <si>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</si>
  <si>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</si>
  <si>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</si>
  <si>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</si>
  <si>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</si>
  <si>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</si>
  <si>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</si>
  <si>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</si>
  <si>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</si>
  <si>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</si>
  <si>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</si>
  <si>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</si>
  <si>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</si>
  <si>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</si>
  <si>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</si>
  <si>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</si>
  <si>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</si>
  <si>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</si>
  <si>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</si>
  <si>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</si>
  <si>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</si>
  <si>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</si>
  <si>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</si>
  <si>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</si>
  <si>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</si>
  <si>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</si>
  <si>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</si>
  <si>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</si>
  <si>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</si>
  <si>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</si>
  <si>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</si>
  <si>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</si>
  <si>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</si>
  <si>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</si>
  <si>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</si>
  <si>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</si>
  <si>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</si>
  <si>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</si>
  <si>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</si>
  <si>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</si>
  <si>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</si>
  <si>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</si>
  <si>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</si>
  <si>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</si>
  <si>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</si>
  <si>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</si>
  <si>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</si>
  <si>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</si>
  <si>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</si>
  <si>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</si>
  <si>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</si>
  <si>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</si>
  <si>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</si>
  <si>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</si>
  <si>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</si>
  <si>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</si>
  <si>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</si>
  <si>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</si>
  <si>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</si>
  <si>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</si>
  <si>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</si>
  <si>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</si>
  <si>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</si>
  <si>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</si>
  <si>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</si>
  <si>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</si>
  <si>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</si>
  <si>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</si>
  <si>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</si>
  <si>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</si>
  <si>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</si>
  <si>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</si>
  <si>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</si>
  <si>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</si>
  <si>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</si>
  <si>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</si>
  <si>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</si>
  <si>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</si>
  <si>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</si>
  <si>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</si>
  <si>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</si>
  <si>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</si>
  <si>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</si>
  <si>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</si>
  <si>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</si>
  <si>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</si>
  <si>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</si>
  <si>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</si>
  <si>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</si>
  <si>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</si>
  <si>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</si>
  <si>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</si>
  <si>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</si>
  <si>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</si>
  <si>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</si>
  <si>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</si>
  <si>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</si>
  <si>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</si>
  <si>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</si>
  <si>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</si>
  <si>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</si>
  <si>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</si>
  <si>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</si>
  <si>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</si>
  <si>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</si>
  <si>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</si>
  <si>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</si>
  <si>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</si>
  <si>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</si>
  <si>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</si>
  <si>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</si>
  <si>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</si>
  <si>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</si>
  <si>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</si>
  <si>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</si>
  <si>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</si>
  <si>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</si>
  <si>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</si>
  <si>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</si>
  <si>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</si>
  <si>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</si>
  <si>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</si>
  <si>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</si>
  <si>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</si>
  <si>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</si>
  <si>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</si>
  <si>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</si>
  <si>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</si>
  <si>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</si>
  <si>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</si>
  <si>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</si>
  <si>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</si>
  <si>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</si>
  <si>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</si>
  <si>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</si>
  <si>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</si>
  <si>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</si>
  <si>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</si>
  <si>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</si>
  <si>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</si>
  <si>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</si>
  <si>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</si>
  <si>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</si>
  <si>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</si>
  <si>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</si>
  <si>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</si>
  <si>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</si>
  <si>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</si>
  <si>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</si>
  <si>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</si>
  <si>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</si>
  <si>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</si>
  <si>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</si>
  <si>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</si>
  <si>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</si>
  <si>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</si>
  <si>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</si>
  <si>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</si>
  <si>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</si>
  <si>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</si>
  <si>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</si>
  <si>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</si>
  <si>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</si>
  <si>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</si>
  <si>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</si>
  <si>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</si>
  <si>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</si>
  <si>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</si>
  <si>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</si>
  <si>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</si>
  <si>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</si>
  <si>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</si>
  <si>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</si>
  <si>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</si>
  <si>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</si>
  <si>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</si>
  <si>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</si>
  <si>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</si>
  <si>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</si>
  <si>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</si>
  <si>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</si>
  <si>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</si>
  <si>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</si>
  <si>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</si>
  <si>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</si>
  <si>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</si>
  <si>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</si>
  <si>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</si>
  <si>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</si>
  <si>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</si>
  <si>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</si>
  <si>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</si>
  <si>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</si>
  <si>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</si>
  <si>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</si>
  <si>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</si>
  <si>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</si>
  <si>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</si>
  <si>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</si>
  <si>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</si>
  <si>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</si>
  <si>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</si>
  <si>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</si>
  <si>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</si>
  <si>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</si>
  <si>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</si>
  <si>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</si>
  <si>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</si>
  <si>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</si>
  <si>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</si>
  <si>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</si>
  <si>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</si>
  <si>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</si>
  <si>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</si>
  <si>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</si>
  <si>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</si>
  <si>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</si>
  <si>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</si>
  <si>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</si>
  <si>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</si>
  <si>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</si>
  <si>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</si>
  <si>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</si>
  <si>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</si>
  <si>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</si>
  <si>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</si>
  <si>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</si>
  <si>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</si>
  <si>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</si>
  <si>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</si>
  <si>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</si>
  <si>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</si>
  <si>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</si>
  <si>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</si>
  <si>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</si>
  <si>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</si>
  <si>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</si>
  <si>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</si>
  <si>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</si>
  <si>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</si>
  <si>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</si>
  <si>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</si>
  <si>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</si>
  <si>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</si>
  <si>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</si>
  <si>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</si>
  <si>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</si>
  <si>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</si>
  <si>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</si>
  <si>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</si>
  <si>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</si>
  <si>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</si>
  <si>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</si>
  <si>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</si>
  <si>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</si>
  <si>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</si>
  <si>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</si>
  <si>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</si>
  <si>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</si>
  <si>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</si>
  <si>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</si>
  <si>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</si>
  <si>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</si>
  <si>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</si>
  <si>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</si>
  <si>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</si>
  <si>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</si>
  <si>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</si>
  <si>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</si>
  <si>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</si>
  <si>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</si>
  <si>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</si>
  <si>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</si>
  <si>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</si>
  <si>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</si>
  <si>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</si>
  <si>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</si>
  <si>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</si>
  <si>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</si>
  <si>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</si>
  <si>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</si>
  <si>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</si>
  <si>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</si>
  <si>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</si>
  <si>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</si>
  <si>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</si>
  <si>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</si>
  <si>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</si>
  <si>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</si>
  <si>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</si>
  <si>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</si>
  <si>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</si>
  <si>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</si>
  <si>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</si>
  <si>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</si>
  <si>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</si>
  <si>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</si>
  <si>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</si>
  <si>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</si>
  <si>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</si>
  <si>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</si>
  <si>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</si>
  <si>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</si>
  <si>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</si>
  <si>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</si>
  <si>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</si>
  <si>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</si>
  <si>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</si>
  <si>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</si>
  <si>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</si>
  <si>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</si>
  <si>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</si>
  <si>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</si>
  <si>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</si>
  <si>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</si>
  <si>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</si>
  <si>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</si>
  <si>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</si>
  <si>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</si>
  <si>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</si>
  <si>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</si>
  <si>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</si>
  <si>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</si>
  <si>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</si>
  <si>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</si>
  <si>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</si>
  <si>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</si>
  <si>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</si>
  <si>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</si>
  <si>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</si>
  <si>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</si>
  <si>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</si>
  <si>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</si>
  <si>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</si>
  <si>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</si>
  <si>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</si>
  <si>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</si>
  <si>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</si>
  <si>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</si>
  <si>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</si>
  <si>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</si>
  <si>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</si>
  <si>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</si>
  <si>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</si>
  <si>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</si>
  <si>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</si>
  <si>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</si>
  <si>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</si>
  <si>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</si>
  <si>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</si>
  <si>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</si>
  <si>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</si>
  <si>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</si>
  <si>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</si>
  <si>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</si>
  <si>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</si>
  <si>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</si>
  <si>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</si>
  <si>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</si>
  <si>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</si>
  <si>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</si>
  <si>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</si>
  <si>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</si>
  <si>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</si>
  <si>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</si>
  <si>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</si>
  <si>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</si>
  <si>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</si>
  <si>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</si>
  <si>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</si>
  <si>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</si>
  <si>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</si>
  <si>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</si>
  <si>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</si>
  <si>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</si>
  <si>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</si>
  <si>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</si>
  <si>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</si>
  <si>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</si>
  <si>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</si>
  <si>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</si>
  <si>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</si>
  <si>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</si>
  <si>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</si>
  <si>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</si>
  <si>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</si>
  <si>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</si>
  <si>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</si>
  <si>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</si>
  <si>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</si>
  <si>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</si>
  <si>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</si>
  <si>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</si>
  <si>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</si>
  <si>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</si>
  <si>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</si>
  <si>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</si>
  <si>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</si>
  <si>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</si>
  <si>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</si>
  <si>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</si>
  <si>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</si>
  <si>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</si>
  <si>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</si>
  <si>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</si>
  <si>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</si>
  <si>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</si>
  <si>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</si>
  <si>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</si>
  <si>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</si>
  <si>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</si>
  <si>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</si>
  <si>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</si>
  <si>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</si>
  <si>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</si>
  <si>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</si>
  <si>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</si>
  <si>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</si>
  <si>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</si>
  <si>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</si>
  <si>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</si>
  <si>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</si>
  <si>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</si>
  <si>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</si>
  <si>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</si>
  <si>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</si>
  <si>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</si>
  <si>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</si>
  <si>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</si>
  <si>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</si>
  <si>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</si>
  <si>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</si>
  <si>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</si>
  <si>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</si>
  <si>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</si>
  <si>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</si>
  <si>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</si>
  <si>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</si>
  <si>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</si>
  <si>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</si>
  <si>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</si>
  <si>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</si>
  <si>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</si>
  <si>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</si>
  <si>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</si>
  <si>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</si>
  <si>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</si>
  <si>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</si>
  <si>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</si>
  <si>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</si>
  <si>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</si>
  <si>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</si>
  <si>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</si>
  <si>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</si>
  <si>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</si>
  <si>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</si>
  <si>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</si>
  <si>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</si>
  <si>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</si>
  <si>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</si>
  <si>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</si>
  <si>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</si>
  <si>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</si>
  <si>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</si>
  <si>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</si>
  <si>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</si>
  <si>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</si>
  <si>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</si>
  <si>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</si>
  <si>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</si>
  <si>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</si>
  <si>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</si>
  <si>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</si>
  <si>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</si>
  <si>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</si>
  <si>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</si>
  <si>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</si>
  <si>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</si>
  <si>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</si>
  <si>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</si>
  <si>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</si>
  <si>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</si>
  <si>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</si>
  <si>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</si>
  <si>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</si>
  <si>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</si>
  <si>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</si>
  <si>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</si>
  <si>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</si>
  <si>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</si>
  <si>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</si>
  <si>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</si>
  <si>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</si>
  <si>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</si>
  <si>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</si>
  <si>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</si>
  <si>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</si>
  <si>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</si>
  <si>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</si>
  <si>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</si>
  <si>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</si>
  <si>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</si>
  <si>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</si>
  <si>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</si>
  <si>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</si>
  <si>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</si>
  <si>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</si>
  <si>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</si>
  <si>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</si>
  <si>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</si>
  <si>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</si>
  <si>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</si>
  <si>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</si>
  <si>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</si>
  <si>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</si>
  <si>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</si>
  <si>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</si>
  <si>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</si>
  <si>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</si>
  <si>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</si>
  <si>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</si>
  <si>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</si>
  <si>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</si>
  <si>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</si>
  <si>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</si>
  <si>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</si>
  <si>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</si>
  <si>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</si>
  <si>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</si>
  <si>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</si>
  <si>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</si>
  <si>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</si>
  <si>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</si>
  <si>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</si>
  <si>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</si>
  <si>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</si>
  <si>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</si>
  <si>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</si>
  <si>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</si>
  <si>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</si>
  <si>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</si>
  <si>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</si>
  <si>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</si>
  <si>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</si>
  <si>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</si>
  <si>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</si>
  <si>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</si>
  <si>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</si>
  <si>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</si>
  <si>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</si>
  <si>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</si>
  <si>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</si>
  <si>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</si>
  <si>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</si>
  <si>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</si>
  <si>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</si>
  <si>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</si>
  <si>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</si>
  <si>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</si>
  <si>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</si>
  <si>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</si>
  <si>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</si>
  <si>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</si>
  <si>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</si>
  <si>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</si>
  <si>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</si>
  <si>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</si>
  <si>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</si>
  <si>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</si>
  <si>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</si>
  <si>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</si>
  <si>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</si>
  <si>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</si>
  <si>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</si>
  <si>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</si>
  <si>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</si>
  <si>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</si>
  <si>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</si>
  <si>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</si>
  <si>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</si>
  <si>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</si>
  <si>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</si>
  <si>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</si>
  <si>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</si>
  <si>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</si>
  <si>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</si>
  <si>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</si>
  <si>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</si>
  <si>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</si>
  <si>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</si>
  <si>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</si>
  <si>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</si>
  <si>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</si>
  <si>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</si>
  <si>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</si>
  <si>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</si>
  <si>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</si>
  <si>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</si>
  <si>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</si>
  <si>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</si>
  <si>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</si>
  <si>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</si>
  <si>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</si>
  <si>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</si>
  <si>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</si>
  <si>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</si>
  <si>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</si>
  <si>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</si>
  <si>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</si>
  <si>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</si>
  <si>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</si>
  <si>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</si>
  <si>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</si>
  <si>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</si>
  <si>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</si>
  <si>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</si>
  <si>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</si>
  <si>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</si>
  <si>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</si>
  <si>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</si>
  <si>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</si>
  <si>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</si>
  <si>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</si>
  <si>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</si>
  <si>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</si>
  <si>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</si>
  <si>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</si>
  <si>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</si>
  <si>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</si>
  <si>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</si>
  <si>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</si>
  <si>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</si>
  <si>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</si>
  <si>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</si>
  <si>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</si>
  <si>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</si>
  <si>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</si>
  <si>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</si>
  <si>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</si>
  <si>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</si>
  <si>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</si>
  <si>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</si>
  <si>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</si>
  <si>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</si>
  <si>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</si>
  <si>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</si>
  <si>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</si>
  <si>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</si>
  <si>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</si>
  <si>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</si>
  <si>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</si>
  <si>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</si>
  <si>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</si>
  <si>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</si>
  <si>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</si>
  <si>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</si>
  <si>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</si>
  <si>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</si>
  <si>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</si>
  <si>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</si>
  <si>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</si>
  <si>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</si>
  <si>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</si>
  <si>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</si>
  <si>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</si>
  <si>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</si>
  <si>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</si>
  <si>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</si>
  <si>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</si>
  <si>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</si>
  <si>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</si>
  <si>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</si>
  <si>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</si>
  <si>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</si>
  <si>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</si>
  <si>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</si>
  <si>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</si>
  <si>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</si>
  <si>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</si>
  <si>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</si>
  <si>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</si>
  <si>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</si>
  <si>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</si>
  <si>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</si>
  <si>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</si>
  <si>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</si>
  <si>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</si>
  <si>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</si>
  <si>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</si>
  <si>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</si>
  <si>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</si>
  <si>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</si>
  <si>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</si>
  <si>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</si>
  <si>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</si>
  <si>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</si>
  <si>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</si>
  <si>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</si>
  <si>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</si>
  <si>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</si>
  <si>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</si>
  <si>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</si>
  <si>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</si>
  <si>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</si>
  <si>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</si>
  <si>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</si>
  <si>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</si>
  <si>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</si>
  <si>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</si>
  <si>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</si>
  <si>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</si>
  <si>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</si>
  <si>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</si>
  <si>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</si>
  <si>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</si>
  <si>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</si>
  <si>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</si>
  <si>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</si>
  <si>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</si>
  <si>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</si>
  <si>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</si>
  <si>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</si>
  <si>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</si>
  <si>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</si>
  <si>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</si>
  <si>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</si>
  <si>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</si>
  <si>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</si>
  <si>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</si>
  <si>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</si>
  <si>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</si>
  <si>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</si>
  <si>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</si>
  <si>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</si>
  <si>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</si>
  <si>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</si>
  <si>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</si>
  <si>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</si>
  <si>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</si>
  <si>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</si>
  <si>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</si>
  <si>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</si>
  <si>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</si>
  <si>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</si>
  <si>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</si>
  <si>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</si>
  <si>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</si>
  <si>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</si>
  <si>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</si>
  <si>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</si>
  <si>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</si>
  <si>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</si>
  <si>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</si>
  <si>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</si>
  <si>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</si>
  <si>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</si>
  <si>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</si>
  <si>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</si>
  <si>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</si>
  <si>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</si>
  <si>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</si>
  <si>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</si>
  <si>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</si>
  <si>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</si>
  <si>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</si>
  <si>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</si>
  <si>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</si>
  <si>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</si>
  <si>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</si>
  <si>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</si>
  <si>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</si>
  <si>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</si>
  <si>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</si>
  <si>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</si>
  <si>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</si>
  <si>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</si>
  <si>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</si>
  <si>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</si>
  <si>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</si>
  <si>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</si>
  <si>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</si>
  <si>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</si>
  <si>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</si>
  <si>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</si>
  <si>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</si>
  <si>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</si>
  <si>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</si>
  <si>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</si>
  <si>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</si>
  <si>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</si>
  <si>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</si>
  <si>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</si>
  <si>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</si>
  <si>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</si>
  <si>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</si>
  <si>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</si>
  <si>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</si>
  <si>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</si>
  <si>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</si>
  <si>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</si>
  <si>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</si>
  <si>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</si>
  <si>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</si>
  <si>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</si>
  <si>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</si>
  <si>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</si>
  <si>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</si>
  <si>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</si>
  <si>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</si>
  <si>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</si>
  <si>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</si>
  <si>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</si>
  <si>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</si>
  <si>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</si>
  <si>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</si>
  <si>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</si>
  <si>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</si>
  <si>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</si>
  <si>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</si>
  <si>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</si>
  <si>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</si>
  <si>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</si>
  <si>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</si>
  <si>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</si>
  <si>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</si>
  <si>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</si>
  <si>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</si>
  <si>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</si>
  <si>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</si>
  <si>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</si>
  <si>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</si>
  <si>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</si>
  <si>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</si>
  <si>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</si>
  <si>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</si>
  <si>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</si>
  <si>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</si>
  <si>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</si>
  <si>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</si>
  <si>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</si>
  <si>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</si>
  <si>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</si>
  <si>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</si>
  <si>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</si>
  <si>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</si>
  <si>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</si>
  <si>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</si>
  <si>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</si>
  <si>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</si>
  <si>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</si>
  <si>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</si>
  <si>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</si>
  <si>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</si>
  <si>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</si>
  <si>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</si>
  <si>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</si>
  <si>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</si>
  <si>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</si>
  <si>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</si>
  <si>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</si>
  <si>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</si>
  <si>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</si>
  <si>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</si>
  <si>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</si>
  <si>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</si>
  <si>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</si>
  <si>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</si>
  <si>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</si>
  <si>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</si>
  <si>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</si>
  <si>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</si>
  <si>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</si>
  <si>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</si>
  <si>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</si>
  <si>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</si>
  <si>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</si>
  <si>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</si>
  <si>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</si>
  <si>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</si>
  <si>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</si>
  <si>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</si>
  <si>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</si>
  <si>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</si>
  <si>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</si>
  <si>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</si>
  <si>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</si>
  <si>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</si>
  <si>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</si>
  <si>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</si>
  <si>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</si>
  <si>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</si>
  <si>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</si>
  <si>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</si>
  <si>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</si>
  <si>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</si>
  <si>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</si>
  <si>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</si>
  <si>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</si>
  <si>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</si>
  <si>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</si>
  <si>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</si>
  <si>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</si>
  <si>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</si>
  <si>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</si>
  <si>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</si>
  <si>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</si>
  <si>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</si>
  <si>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</si>
  <si>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</si>
  <si>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</si>
  <si>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</si>
  <si>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</si>
  <si>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</si>
  <si>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</si>
  <si>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</si>
  <si>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</si>
  <si>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</si>
  <si>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</si>
  <si>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</si>
  <si>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</si>
  <si>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</si>
  <si>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</si>
  <si>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</si>
  <si>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</si>
  <si>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</si>
  <si>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</si>
  <si>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</si>
  <si>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</si>
  <si>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</si>
  <si>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</si>
  <si>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</si>
  <si>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</si>
  <si>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</si>
  <si>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</si>
  <si>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</si>
  <si>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</si>
  <si>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</si>
  <si>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</si>
  <si>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</si>
  <si>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</si>
  <si>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</si>
  <si>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</si>
  <si>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</si>
  <si>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</si>
  <si>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</si>
  <si>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</si>
  <si>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</si>
  <si>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</si>
  <si>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</si>
  <si>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</si>
  <si>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</si>
  <si>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</si>
  <si>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</si>
  <si>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</si>
  <si>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</si>
  <si>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</si>
  <si>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</si>
  <si>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</si>
  <si>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</si>
  <si>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</si>
  <si>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</si>
  <si>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</si>
  <si>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</si>
  <si>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</si>
  <si>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</si>
  <si>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</si>
  <si>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</si>
  <si>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</si>
  <si>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</si>
  <si>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</si>
  <si>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</si>
  <si>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</si>
  <si>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</si>
  <si>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</si>
  <si>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</si>
  <si>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</si>
  <si>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</si>
  <si>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</si>
  <si>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</si>
  <si>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</si>
  <si>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</si>
  <si>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</si>
  <si>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</si>
  <si>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</si>
  <si>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</si>
  <si>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</si>
  <si>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</si>
  <si>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</si>
  <si>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</si>
  <si>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</si>
  <si>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</si>
  <si>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</si>
  <si>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</si>
  <si>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</si>
  <si>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</si>
  <si>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</si>
  <si>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</si>
  <si>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</si>
  <si>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</si>
  <si>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</si>
  <si>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</si>
  <si>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</si>
  <si>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</si>
  <si>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</si>
  <si>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</si>
  <si>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</si>
  <si>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</si>
  <si>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</si>
  <si>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</si>
  <si>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</si>
  <si>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</si>
  <si>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</si>
  <si>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</si>
  <si>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</si>
  <si>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</si>
  <si>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</si>
  <si>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</si>
  <si>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</si>
  <si>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</si>
  <si>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</si>
  <si>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</si>
  <si>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</si>
  <si>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</si>
  <si>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</si>
  <si>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</si>
  <si>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</si>
  <si>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</si>
  <si>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</si>
  <si>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</si>
  <si>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</si>
  <si>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</si>
  <si>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</si>
  <si>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</si>
  <si>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</si>
  <si>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</si>
  <si>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</si>
  <si>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</si>
  <si>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</si>
  <si>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</si>
  <si>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</si>
  <si>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</si>
  <si>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</si>
  <si>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</si>
  <si>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</si>
  <si>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</si>
  <si>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</si>
  <si>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</si>
  <si>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</si>
  <si>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</si>
  <si>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</si>
  <si>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</si>
  <si>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</si>
  <si>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</si>
  <si>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</si>
  <si>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</si>
  <si>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</si>
  <si>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</si>
  <si>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</si>
  <si>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</si>
  <si>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</si>
  <si>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</si>
  <si>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</si>
  <si>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</si>
  <si>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</si>
  <si>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</si>
  <si>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</si>
  <si>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</si>
  <si>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</si>
  <si>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</si>
  <si>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</si>
  <si>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</si>
  <si>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</si>
  <si>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</si>
  <si>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</si>
  <si>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</si>
  <si>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</si>
  <si>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</si>
  <si>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</si>
  <si>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</si>
  <si>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</si>
  <si>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</si>
  <si>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</si>
  <si>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</si>
  <si>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</si>
  <si>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</si>
  <si>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</si>
  <si>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</si>
  <si>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</si>
  <si>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</si>
  <si>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</si>
  <si>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</si>
  <si>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</si>
  <si>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</si>
  <si>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</si>
  <si>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</si>
  <si>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</si>
  <si>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</si>
  <si>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</si>
  <si>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</si>
  <si>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</si>
  <si>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</si>
  <si>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</si>
  <si>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</si>
  <si>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</si>
  <si>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</si>
  <si>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</si>
  <si>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</si>
  <si>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</si>
  <si>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</si>
  <si>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</si>
  <si>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</si>
  <si>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</si>
  <si>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</si>
  <si>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</si>
  <si>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</si>
  <si>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</si>
  <si>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</si>
  <si>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</si>
  <si>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</si>
  <si>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</si>
  <si>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</si>
  <si>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</si>
  <si>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</si>
  <si>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</si>
  <si>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</si>
  <si>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</si>
  <si>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</si>
  <si>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</si>
  <si>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</si>
  <si>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</si>
  <si>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</si>
  <si>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</si>
  <si>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</si>
  <si>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</si>
  <si>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</si>
  <si>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</si>
  <si>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</si>
  <si>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</si>
  <si>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</si>
  <si>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</si>
  <si>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</si>
  <si>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</si>
  <si>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</si>
  <si>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</si>
  <si>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</si>
  <si>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</si>
  <si>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</si>
  <si>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</si>
  <si>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</si>
  <si>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</si>
  <si>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</si>
  <si>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</si>
  <si>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</si>
  <si>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</si>
  <si>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</si>
  <si>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</si>
  <si>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</si>
  <si>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</si>
  <si>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</si>
  <si>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</si>
  <si>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</si>
  <si>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</si>
  <si>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</si>
  <si>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</si>
  <si>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</si>
  <si>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</si>
  <si>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</si>
  <si>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</si>
  <si>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</si>
  <si>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</si>
  <si>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</si>
  <si>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</si>
  <si>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</si>
  <si>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</si>
  <si>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</si>
  <si>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</si>
  <si>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</si>
  <si>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</si>
  <si>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</si>
  <si>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</si>
  <si>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</si>
  <si>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</si>
  <si>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</si>
  <si>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</si>
  <si>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</si>
  <si>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</si>
  <si>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</si>
  <si>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</si>
  <si>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</si>
  <si>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</si>
  <si>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</si>
  <si>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</si>
  <si>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</si>
  <si>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</si>
  <si>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</si>
  <si>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</si>
  <si>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</si>
  <si>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</si>
  <si>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</si>
  <si>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</si>
  <si>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</si>
  <si>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</si>
  <si>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</si>
  <si>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</si>
  <si>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</si>
  <si>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</si>
  <si>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</si>
  <si>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</si>
  <si>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</si>
  <si>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</si>
  <si>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</si>
  <si>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</si>
  <si>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</si>
  <si>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</si>
  <si>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</si>
  <si>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</si>
  <si>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</si>
  <si>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</si>
  <si>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</si>
  <si>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</si>
  <si>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</si>
  <si>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</si>
  <si>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</si>
  <si>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</si>
  <si>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</si>
  <si>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</si>
  <si>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</si>
  <si>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</si>
  <si>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</si>
  <si>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</si>
  <si>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</si>
  <si>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</si>
  <si>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</si>
  <si>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</si>
  <si>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</si>
  <si>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</si>
  <si>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</si>
  <si>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</si>
  <si>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</si>
  <si>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</si>
  <si>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</si>
  <si>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</si>
  <si>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</si>
  <si>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</si>
  <si>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</si>
  <si>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</si>
  <si>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</si>
  <si>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</si>
  <si>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</si>
  <si>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</si>
  <si>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</si>
  <si>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</si>
  <si>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</si>
  <si>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</si>
  <si>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</si>
  <si>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</si>
  <si>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</si>
  <si>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</si>
  <si>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</si>
  <si>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</si>
  <si>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</si>
  <si>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</si>
  <si>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</si>
  <si>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</si>
  <si>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</si>
  <si>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</si>
  <si>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</si>
  <si>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</si>
  <si>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</si>
  <si>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</si>
  <si>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</si>
  <si>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</si>
  <si>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</si>
  <si>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</si>
  <si>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</si>
  <si>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</si>
  <si>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</si>
  <si>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</si>
  <si>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</si>
  <si>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</si>
  <si>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</si>
  <si>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</si>
  <si>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</si>
  <si>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</si>
  <si>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</si>
  <si>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</si>
  <si>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</si>
  <si>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</si>
  <si>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</si>
  <si>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</si>
  <si>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</si>
  <si>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</si>
  <si>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</si>
  <si>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</si>
  <si>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</si>
  <si>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</si>
  <si>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</si>
  <si>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</si>
  <si>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</si>
  <si>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</si>
  <si>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</si>
  <si>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</si>
  <si>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</si>
  <si>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</si>
  <si>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</si>
  <si>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</si>
  <si>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</si>
  <si>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</si>
  <si>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</si>
  <si>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</si>
  <si>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</si>
  <si>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</si>
  <si>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</si>
  <si>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</si>
  <si>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</si>
  <si>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</si>
  <si>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</si>
  <si>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</si>
  <si>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</si>
  <si>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</si>
  <si>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</si>
  <si>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</si>
  <si>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</si>
  <si>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</si>
  <si>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</si>
  <si>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</si>
  <si>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</si>
  <si>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</si>
  <si>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</si>
  <si>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</si>
  <si>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</si>
  <si>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</si>
  <si>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</si>
  <si>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</si>
  <si>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</si>
  <si>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</si>
  <si>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</si>
  <si>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</si>
  <si>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</si>
  <si>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</si>
  <si>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</si>
  <si>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</si>
  <si>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</si>
  <si>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</si>
  <si>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</si>
  <si>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</si>
  <si>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</si>
  <si>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</si>
  <si>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</si>
  <si>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</si>
  <si>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</si>
  <si>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</si>
  <si>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</si>
  <si>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</si>
  <si>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</si>
  <si>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</si>
  <si>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</si>
  <si>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</si>
  <si>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</si>
  <si>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</si>
  <si>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</si>
  <si>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</si>
  <si>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</si>
  <si>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</si>
  <si>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</si>
  <si>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</si>
  <si>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</si>
  <si>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</si>
  <si>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</si>
  <si>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</si>
  <si>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</si>
  <si>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</si>
  <si>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</si>
  <si>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</si>
  <si>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</si>
  <si>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</si>
  <si>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</si>
  <si>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</si>
  <si>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</si>
  <si>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</si>
  <si>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</si>
  <si>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</si>
  <si>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</si>
  <si>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</si>
  <si>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</si>
  <si>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</si>
  <si>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</si>
  <si>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</si>
  <si>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</si>
  <si>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</si>
  <si>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</si>
  <si>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</si>
  <si>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</si>
  <si>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</si>
  <si>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</si>
  <si>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</si>
  <si>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</si>
  <si>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</si>
  <si>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</si>
  <si>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</si>
  <si>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</si>
  <si>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</si>
  <si>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</si>
  <si>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</si>
  <si>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</si>
  <si>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</si>
  <si>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</si>
  <si>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</si>
  <si>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</si>
  <si>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</si>
  <si>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</si>
  <si>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</si>
  <si>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</si>
  <si>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</si>
  <si>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</si>
  <si>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</si>
  <si>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</si>
  <si>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</si>
  <si>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</si>
  <si>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</si>
  <si>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</si>
  <si>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</si>
  <si>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</si>
  <si>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</si>
  <si>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</si>
  <si>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</si>
  <si>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</si>
  <si>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</si>
  <si>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</si>
  <si>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</si>
  <si>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</si>
  <si>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</si>
  <si>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</si>
  <si>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</si>
  <si>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</si>
  <si>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</si>
  <si>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</si>
  <si>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</si>
  <si>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</si>
  <si>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</si>
  <si>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</si>
  <si>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</si>
  <si>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</si>
  <si>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</si>
  <si>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</si>
  <si>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</si>
  <si>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</si>
  <si>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</si>
  <si>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</si>
  <si>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</si>
  <si>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</si>
  <si>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</si>
  <si>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</si>
  <si>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</si>
  <si>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</si>
  <si>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</si>
  <si>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</si>
  <si>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</si>
  <si>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</si>
  <si>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</si>
  <si>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</si>
  <si>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</si>
  <si>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</si>
  <si>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</si>
  <si>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</si>
  <si>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</si>
  <si>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</si>
  <si>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</si>
  <si>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</si>
  <si>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</si>
  <si>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</si>
  <si>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</si>
  <si>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</si>
  <si>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</si>
  <si>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</si>
  <si>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</si>
  <si>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</si>
  <si>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</si>
  <si>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</si>
  <si>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</si>
  <si>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</si>
  <si>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</si>
  <si>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</si>
  <si>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</si>
  <si>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</si>
  <si>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</si>
  <si>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</si>
  <si>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</si>
  <si>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</si>
  <si>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</si>
  <si>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</si>
  <si>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</si>
  <si>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</si>
  <si>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</si>
  <si>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</si>
  <si>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</si>
  <si>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</si>
  <si>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</si>
  <si>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</si>
  <si>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</si>
  <si>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</si>
  <si>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</si>
  <si>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</si>
  <si>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</si>
  <si>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</si>
  <si>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</si>
  <si>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</si>
  <si>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</si>
  <si>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</si>
  <si>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</si>
  <si>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</si>
  <si>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</si>
  <si>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</si>
  <si>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</si>
  <si>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</si>
  <si>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</si>
  <si>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</si>
  <si>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</si>
  <si>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</si>
  <si>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</si>
  <si>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</si>
  <si>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</si>
  <si>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</si>
  <si>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</si>
  <si>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</si>
  <si>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</si>
  <si>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</si>
  <si>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</si>
  <si>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</si>
  <si>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</si>
  <si>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</si>
  <si>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</si>
  <si>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</si>
  <si>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</si>
  <si>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</si>
  <si>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</si>
  <si>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</si>
  <si>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</si>
  <si>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</si>
  <si>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</si>
  <si>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</si>
  <si>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</si>
  <si>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</si>
  <si>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</si>
  <si>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</si>
  <si>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</si>
  <si>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</si>
  <si>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</si>
  <si>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</si>
  <si>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</si>
  <si>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</si>
  <si>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</si>
  <si>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</si>
  <si>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</si>
  <si>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</si>
  <si>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</si>
  <si>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</si>
  <si>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</si>
  <si>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</si>
  <si>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</si>
  <si>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</si>
  <si>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</si>
  <si>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</si>
  <si>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</si>
  <si>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</si>
  <si>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</si>
  <si>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</si>
  <si>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</si>
  <si>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</si>
  <si>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</si>
  <si>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</si>
  <si>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</si>
  <si>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</si>
  <si>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</si>
  <si>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</si>
  <si>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</si>
  <si>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</si>
  <si>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</si>
  <si>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</si>
  <si>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</si>
  <si>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</si>
  <si>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</si>
  <si>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</si>
  <si>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</si>
  <si>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</si>
  <si>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</si>
  <si>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</si>
  <si>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</si>
  <si>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</si>
  <si>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</si>
  <si>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</si>
  <si>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</si>
  <si>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</si>
  <si>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</si>
  <si>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</si>
  <si>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</si>
  <si>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</si>
  <si>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</si>
  <si>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</si>
  <si>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</si>
  <si>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</si>
  <si>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</si>
  <si>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</si>
  <si>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</si>
  <si>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</si>
  <si>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</si>
  <si>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</si>
  <si>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</si>
  <si>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</si>
  <si>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</si>
  <si>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</si>
  <si>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</si>
  <si>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</si>
  <si>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</si>
  <si>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</si>
  <si>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</si>
  <si>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</si>
  <si>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</si>
  <si>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</si>
  <si>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</si>
  <si>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</si>
  <si>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</si>
  <si>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</si>
  <si>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</si>
  <si>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</si>
  <si>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</si>
  <si>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</si>
  <si>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</si>
  <si>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</si>
  <si>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</si>
  <si>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</si>
  <si>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</si>
  <si>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</si>
  <si>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</si>
  <si>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</si>
  <si>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</si>
  <si>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</si>
  <si>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</si>
  <si>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</si>
  <si>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</si>
  <si>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</si>
  <si>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</si>
  <si>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</si>
  <si>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</si>
  <si>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</si>
  <si>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</si>
  <si>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</si>
  <si>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</si>
  <si>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</si>
  <si>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</si>
  <si>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</si>
  <si>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</si>
  <si>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</si>
  <si>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</si>
  <si>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</si>
  <si>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</si>
  <si>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</si>
  <si>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</si>
  <si>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</si>
  <si>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</si>
  <si>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</si>
  <si>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</si>
  <si>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</si>
  <si>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</si>
  <si>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</si>
  <si>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</si>
  <si>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</si>
  <si>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</si>
  <si>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</si>
  <si>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</si>
  <si>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</si>
  <si>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</si>
  <si>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</si>
  <si>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</si>
  <si>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</si>
  <si>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</si>
  <si>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</si>
  <si>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</si>
  <si>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</si>
  <si>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</si>
  <si>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</si>
  <si>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</si>
  <si>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</si>
  <si>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</si>
  <si>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</si>
  <si>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</si>
  <si>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</si>
  <si>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</si>
  <si>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</si>
  <si>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</si>
  <si>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</si>
  <si>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</si>
  <si>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</si>
  <si>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</si>
  <si>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</si>
  <si>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</si>
  <si>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</si>
  <si>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</si>
  <si>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</si>
  <si>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</si>
  <si>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</si>
  <si>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</si>
  <si>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</si>
  <si>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</si>
  <si>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</si>
  <si>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</si>
  <si>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</si>
  <si>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</si>
  <si>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</si>
  <si>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</si>
  <si>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</si>
  <si>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</si>
  <si>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</si>
  <si>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</si>
  <si>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</si>
  <si>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</si>
  <si>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</si>
  <si>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</si>
  <si>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</si>
  <si>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</si>
  <si>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</si>
  <si>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</si>
  <si>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</si>
  <si>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</si>
  <si>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</si>
  <si>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</si>
  <si>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</si>
  <si>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</si>
  <si>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</si>
  <si>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</si>
  <si>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</si>
  <si>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</si>
  <si>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</si>
  <si>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</si>
  <si>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</si>
  <si>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</si>
  <si>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</si>
  <si>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</si>
  <si>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</si>
  <si>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</si>
  <si>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</si>
  <si>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</si>
  <si>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</si>
  <si>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</si>
  <si>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</si>
  <si>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</si>
  <si>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</si>
  <si>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</si>
  <si>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</si>
  <si>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</si>
  <si>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</si>
  <si>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</si>
  <si>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</si>
  <si>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</si>
  <si>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</si>
  <si>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</si>
  <si>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</si>
  <si>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</si>
  <si>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</si>
  <si>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</si>
  <si>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</si>
  <si>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</si>
  <si>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</si>
  <si>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</si>
  <si>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</si>
  <si>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</si>
  <si>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</si>
  <si>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</si>
  <si>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</si>
  <si>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</si>
  <si>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</si>
  <si>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</si>
  <si>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</si>
  <si>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</si>
  <si>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</si>
  <si>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</si>
  <si>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</si>
  <si>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</si>
  <si>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</si>
  <si>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</si>
  <si>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</si>
  <si>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</si>
  <si>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</si>
  <si>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</si>
  <si>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</si>
  <si>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</si>
  <si>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</si>
  <si>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</si>
  <si>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</si>
  <si>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</si>
  <si>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</si>
  <si>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</si>
  <si>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</si>
  <si>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</si>
  <si>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</si>
  <si>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</si>
  <si>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</si>
  <si>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</si>
  <si>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</si>
  <si>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</si>
  <si>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</si>
  <si>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</si>
  <si>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</si>
  <si>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</si>
  <si>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</si>
  <si>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</si>
  <si>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</si>
  <si>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</si>
  <si>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</si>
  <si>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</si>
  <si>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</si>
  <si>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</si>
  <si>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</si>
  <si>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</si>
  <si>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</si>
  <si>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</si>
  <si>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</si>
  <si>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</si>
  <si>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</si>
  <si>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</si>
  <si>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</si>
  <si>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</si>
  <si>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</si>
  <si>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</si>
  <si>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</si>
  <si>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</si>
  <si>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</si>
  <si>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</si>
  <si>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</si>
  <si>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</si>
  <si>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</si>
  <si>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</si>
  <si>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</si>
  <si>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</si>
  <si>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</si>
  <si>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</si>
  <si>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</si>
  <si>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</si>
  <si>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</si>
  <si>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</si>
  <si>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</si>
  <si>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</si>
  <si>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</si>
  <si>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</si>
  <si>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</si>
  <si>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</si>
  <si>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</si>
  <si>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</si>
  <si>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</si>
  <si>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</si>
  <si>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</si>
  <si>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</si>
  <si>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</si>
  <si>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</si>
  <si>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</si>
  <si>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</si>
  <si>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</si>
  <si>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</si>
  <si>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</si>
  <si>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</si>
  <si>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</si>
  <si>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</si>
  <si>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</si>
  <si>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</si>
  <si>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</si>
  <si>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</si>
  <si>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</si>
  <si>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</si>
  <si>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</si>
  <si>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</si>
  <si>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</si>
  <si>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</si>
  <si>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</si>
  <si>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</si>
  <si>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</si>
  <si>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</si>
  <si>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</si>
  <si>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</si>
  <si>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</si>
  <si>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</si>
  <si>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</si>
  <si>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</si>
  <si>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</si>
  <si>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</si>
  <si>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</si>
  <si>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</si>
  <si>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</si>
  <si>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</si>
  <si>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</si>
  <si>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</si>
  <si>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</si>
  <si>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</si>
  <si>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</si>
  <si>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</si>
  <si>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</si>
  <si>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</si>
  <si>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</si>
  <si>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</si>
  <si>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</si>
  <si>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</si>
  <si>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</si>
  <si>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</si>
  <si>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</si>
  <si>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</si>
  <si>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</si>
  <si>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</si>
  <si>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</si>
  <si>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</si>
  <si>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</si>
  <si>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</si>
  <si>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</si>
  <si>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</si>
  <si>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</si>
  <si>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</si>
  <si>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</si>
  <si>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</si>
  <si>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</si>
  <si>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</si>
  <si>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</si>
  <si>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</si>
  <si>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</si>
  <si>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</si>
  <si>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</si>
  <si>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</si>
  <si>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</si>
  <si>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</si>
  <si>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</si>
  <si>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</si>
  <si>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</si>
  <si>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</si>
  <si>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</si>
  <si>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</si>
  <si>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</si>
  <si>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</si>
  <si>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</si>
  <si>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</si>
  <si>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</si>
  <si>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</si>
  <si>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</si>
  <si>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</si>
  <si>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</si>
  <si>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</si>
  <si>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</si>
  <si>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</si>
  <si>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</si>
  <si>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</si>
  <si>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</si>
  <si>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</si>
  <si>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</si>
  <si>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</si>
  <si>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</si>
  <si>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</si>
  <si>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</si>
  <si>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</si>
  <si>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</si>
  <si>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</si>
  <si>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</si>
  <si>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</si>
  <si>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</si>
  <si>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</si>
  <si>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</si>
  <si>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</si>
  <si>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</si>
  <si>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</si>
  <si>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</si>
  <si>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</si>
  <si>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</si>
  <si>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</si>
  <si>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</si>
  <si>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</si>
  <si>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</si>
  <si>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</si>
  <si>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</si>
  <si>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</si>
  <si>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</si>
  <si>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</si>
  <si>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</si>
  <si>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</si>
  <si>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</si>
  <si>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</si>
  <si>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</si>
  <si>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</si>
  <si>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</si>
  <si>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</si>
  <si>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</si>
  <si>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</si>
  <si>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</si>
  <si>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</si>
  <si>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</si>
  <si>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</si>
  <si>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</si>
  <si>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</si>
  <si>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</si>
  <si>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</si>
  <si>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</si>
  <si>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</si>
  <si>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</si>
  <si>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</si>
  <si>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</si>
  <si>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</si>
  <si>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</si>
  <si>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</si>
  <si>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</si>
  <si>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</si>
  <si>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</si>
  <si>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</si>
  <si>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</si>
  <si>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</si>
  <si>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</si>
  <si>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</si>
  <si>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</si>
  <si>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</si>
  <si>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</si>
  <si>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</si>
  <si>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</si>
  <si>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</si>
  <si>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</si>
  <si>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</si>
  <si>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</si>
  <si>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</si>
  <si>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</si>
  <si>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</si>
  <si>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</si>
  <si>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</si>
  <si>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</si>
  <si>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</si>
  <si>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</si>
  <si>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</si>
  <si>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</si>
  <si>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</si>
  <si>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</si>
  <si>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</si>
  <si>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</si>
  <si>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</si>
  <si>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</si>
  <si>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</si>
  <si>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</si>
  <si>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</si>
  <si>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</si>
  <si>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</si>
  <si>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</si>
  <si>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</si>
  <si>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</si>
  <si>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</si>
  <si>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</si>
  <si>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</si>
  <si>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</si>
  <si>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</si>
  <si>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</si>
  <si>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</si>
  <si>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</si>
  <si>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</si>
  <si>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</si>
  <si>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</si>
  <si>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</si>
  <si>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</si>
  <si>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</si>
  <si>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</si>
  <si>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</si>
  <si>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</si>
  <si>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</si>
  <si>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</si>
  <si>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</si>
  <si>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</si>
  <si>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</si>
  <si>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</si>
  <si>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</si>
  <si>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</si>
  <si>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</si>
  <si>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</si>
  <si>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</si>
  <si>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</si>
  <si>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</si>
  <si>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</si>
  <si>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</si>
  <si>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</si>
  <si>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</si>
  <si>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</si>
  <si>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</si>
  <si>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</si>
  <si>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</si>
  <si>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</si>
  <si>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</si>
  <si>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</si>
  <si>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</si>
  <si>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</si>
  <si>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</si>
  <si>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</si>
  <si>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</si>
  <si>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</si>
  <si>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</si>
  <si>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</si>
  <si>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</si>
  <si>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</si>
  <si>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</si>
  <si>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</si>
  <si>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</si>
  <si>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</si>
  <si>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</si>
  <si>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</si>
  <si>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</si>
  <si>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</si>
  <si>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</si>
  <si>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</si>
  <si>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</si>
  <si>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</si>
  <si>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</si>
  <si>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</si>
  <si>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</si>
  <si>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</si>
  <si>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</si>
  <si>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</si>
  <si>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</si>
  <si>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</si>
  <si>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</si>
  <si>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</si>
  <si>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</si>
  <si>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</si>
  <si>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</si>
  <si>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</si>
  <si>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</si>
  <si>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</si>
  <si>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</si>
  <si>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</si>
  <si>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</si>
  <si>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</si>
  <si>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</si>
  <si>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</si>
  <si>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</si>
  <si>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</si>
  <si>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</si>
  <si>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</si>
  <si>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</si>
  <si>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</si>
  <si>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</si>
  <si>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</si>
  <si>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</si>
  <si>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</si>
  <si>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</si>
  <si>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</si>
  <si>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</si>
  <si>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</si>
  <si>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</si>
  <si>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</si>
  <si>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</si>
  <si>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</si>
  <si>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</si>
  <si>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</si>
  <si>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</si>
  <si>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</si>
  <si>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</si>
  <si>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</si>
  <si>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</si>
  <si>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</si>
  <si>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</si>
  <si>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</si>
  <si>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</si>
  <si>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</si>
  <si>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</si>
  <si>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</si>
  <si>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</si>
  <si>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</si>
  <si>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</si>
  <si>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</si>
  <si>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</si>
  <si>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</si>
  <si>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</si>
  <si>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</si>
  <si>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</si>
  <si>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</si>
  <si>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</si>
  <si>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</si>
  <si>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</si>
  <si>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</si>
  <si>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</si>
  <si>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</si>
  <si>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</si>
  <si>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</si>
  <si>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</si>
  <si>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</si>
  <si>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</si>
  <si>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</si>
  <si>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</si>
  <si>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</si>
  <si>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</si>
  <si>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</si>
  <si>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</si>
  <si>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</si>
  <si>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</si>
  <si>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</si>
  <si>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</si>
  <si>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</si>
  <si>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</si>
  <si>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</si>
  <si>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</si>
  <si>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</si>
  <si>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</si>
  <si>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</si>
  <si>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</si>
  <si>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</si>
  <si>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</si>
  <si>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</si>
  <si>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</si>
  <si>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</si>
  <si>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</si>
  <si>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</si>
  <si>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</si>
  <si>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</si>
  <si>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</si>
  <si>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</si>
  <si>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</si>
  <si>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</si>
  <si>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</si>
  <si>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</si>
  <si>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</si>
  <si>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</si>
  <si>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</si>
  <si>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</si>
  <si>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</si>
  <si>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</si>
  <si>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</si>
  <si>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</si>
  <si>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</si>
  <si>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</si>
  <si>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</si>
  <si>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</si>
  <si>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</si>
  <si>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</si>
  <si>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</si>
  <si>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</si>
  <si>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</si>
  <si>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</si>
  <si>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</si>
  <si>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</si>
  <si>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</si>
  <si>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</si>
  <si>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</si>
  <si>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</si>
  <si>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</si>
  <si>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</si>
  <si>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</si>
  <si>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</si>
  <si>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</si>
  <si>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</si>
  <si>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</si>
  <si>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</si>
  <si>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</si>
  <si>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</si>
  <si>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</si>
  <si>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</si>
  <si>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</si>
  <si>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</si>
  <si>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</si>
  <si>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</si>
  <si>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</si>
  <si>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</si>
  <si>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</si>
  <si>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</si>
  <si>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</si>
  <si>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</si>
  <si>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</si>
  <si>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</si>
  <si>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</si>
  <si>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</si>
  <si>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</si>
  <si>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</si>
  <si>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</si>
  <si>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</si>
  <si>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</si>
  <si>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</si>
  <si>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</si>
  <si>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</si>
  <si>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</si>
  <si>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</si>
  <si>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</si>
  <si>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</si>
  <si>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</si>
  <si>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</si>
  <si>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</si>
  <si>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</si>
  <si>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</si>
  <si>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</si>
  <si>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</si>
  <si>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</si>
  <si>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</si>
  <si>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</si>
  <si>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</si>
  <si>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</si>
  <si>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</si>
  <si>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</si>
  <si>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</si>
  <si>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</si>
  <si>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</si>
  <si>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</si>
  <si>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</si>
  <si>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</si>
  <si>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</si>
  <si>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</si>
  <si>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</si>
  <si>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</si>
  <si>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</si>
  <si>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</si>
  <si>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</si>
  <si>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</si>
  <si>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</si>
  <si>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</si>
  <si>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</si>
  <si>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</si>
  <si>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</si>
  <si>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</si>
  <si>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</si>
  <si>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</si>
  <si>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</si>
  <si>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</si>
  <si>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</si>
  <si>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</si>
  <si>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</si>
  <si>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</si>
  <si>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</si>
  <si>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</si>
  <si>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</si>
  <si>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</si>
  <si>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</si>
  <si>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</si>
  <si>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</si>
  <si>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</si>
  <si>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</si>
  <si>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</si>
  <si>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</si>
  <si>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</si>
  <si>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</si>
  <si>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</si>
  <si>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</si>
  <si>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</si>
  <si>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</si>
  <si>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</si>
  <si>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</si>
  <si>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</si>
  <si>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</si>
  <si>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</si>
  <si>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</si>
  <si>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</si>
  <si>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</si>
  <si>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</si>
  <si>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</si>
  <si>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</si>
  <si>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</si>
  <si>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</si>
  <si>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</si>
  <si>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</si>
  <si>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</si>
  <si>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</si>
  <si>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</si>
  <si>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</si>
  <si>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</si>
  <si>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</si>
  <si>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</si>
  <si>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</si>
  <si>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</si>
  <si>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</si>
  <si>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</si>
  <si>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</si>
  <si>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</si>
  <si>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</si>
  <si>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</si>
  <si>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</si>
  <si>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</si>
  <si>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</si>
  <si>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</si>
  <si>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</si>
  <si>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</si>
  <si>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</si>
  <si>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</si>
  <si>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</si>
  <si>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</si>
  <si>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</si>
  <si>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</si>
  <si>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</si>
  <si>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</si>
  <si>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</si>
  <si>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</si>
  <si>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</si>
  <si>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</si>
  <si>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</si>
  <si>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</si>
  <si>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</si>
  <si>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</si>
  <si>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</si>
  <si>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</si>
  <si>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</si>
  <si>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</si>
  <si>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</si>
  <si>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</si>
  <si>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</si>
  <si>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</si>
  <si>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</si>
  <si>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</si>
  <si>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</si>
  <si>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</si>
  <si>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</si>
  <si>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</si>
  <si>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</si>
  <si>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</si>
  <si>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</si>
  <si>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</si>
  <si>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</si>
  <si>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</si>
  <si>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</si>
  <si>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</si>
  <si>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</si>
  <si>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</si>
  <si>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</si>
  <si>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</si>
  <si>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</si>
  <si>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</si>
  <si>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</si>
  <si>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</si>
  <si>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</si>
  <si>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</si>
  <si>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</si>
  <si>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</si>
  <si>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</si>
  <si>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</si>
  <si>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</si>
  <si>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</si>
  <si>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</si>
  <si>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</si>
  <si>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</si>
  <si>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</si>
  <si>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</si>
  <si>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</si>
  <si>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</si>
  <si>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</si>
  <si>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</si>
  <si>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</si>
  <si>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</si>
  <si>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</si>
  <si>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</si>
  <si>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</si>
  <si>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</si>
  <si>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</si>
  <si>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</si>
  <si>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</si>
  <si>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</si>
  <si>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</si>
  <si>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</si>
  <si>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</si>
  <si>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</si>
  <si>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</si>
  <si>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</si>
  <si>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</si>
  <si>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</si>
  <si>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</si>
  <si>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</si>
  <si>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</si>
  <si>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</si>
  <si>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</si>
  <si>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</si>
  <si>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</si>
  <si>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</si>
  <si>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</si>
  <si>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</si>
  <si>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</si>
  <si>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</si>
  <si>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</si>
  <si>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</si>
  <si>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</si>
  <si>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</si>
  <si>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</si>
  <si>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</si>
  <si>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</si>
  <si>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</si>
  <si>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</si>
  <si>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</si>
  <si>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</si>
  <si>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</si>
  <si>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</si>
  <si>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</si>
  <si>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</si>
  <si>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</si>
  <si>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</si>
  <si>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</si>
  <si>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</si>
  <si>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</si>
  <si>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</si>
  <si>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</si>
  <si>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</si>
  <si>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</si>
  <si>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</si>
  <si>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</si>
  <si>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</si>
  <si>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</si>
  <si>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</si>
  <si>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</si>
  <si>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</si>
  <si>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</si>
  <si>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</si>
  <si>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</si>
  <si>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</si>
  <si>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</si>
  <si>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</si>
  <si>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</si>
  <si>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</si>
  <si>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</si>
  <si>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</si>
  <si>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</si>
  <si>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</si>
  <si>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</si>
  <si>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</si>
  <si>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</si>
  <si>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</si>
  <si>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</si>
  <si>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</si>
  <si>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</si>
  <si>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</si>
  <si>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</si>
  <si>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</si>
  <si>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</si>
  <si>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</si>
  <si>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</si>
  <si>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</si>
  <si>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</si>
  <si>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</si>
  <si>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</si>
  <si>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</si>
  <si>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</si>
  <si>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</si>
  <si>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</si>
  <si>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</si>
  <si>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</si>
  <si>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</si>
  <si>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</si>
  <si>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</si>
  <si>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</si>
  <si>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</si>
  <si>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</si>
  <si>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</si>
  <si>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</si>
  <si>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</si>
  <si>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</si>
  <si>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</si>
  <si>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</si>
  <si>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</si>
  <si>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</si>
  <si>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</si>
  <si>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</si>
  <si>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</si>
  <si>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</si>
  <si>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</si>
  <si>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</si>
  <si>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</si>
  <si>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</si>
  <si>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</si>
  <si>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</si>
  <si>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</si>
  <si>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</si>
  <si>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</si>
  <si>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</si>
  <si>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</si>
  <si>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</si>
  <si>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</si>
  <si>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</si>
  <si>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</si>
  <si>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</si>
  <si>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</si>
  <si>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</si>
  <si>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</si>
  <si>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</si>
  <si>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</si>
  <si>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</si>
  <si>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</si>
  <si>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</si>
  <si>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</si>
  <si>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</si>
  <si>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</si>
  <si>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</si>
  <si>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</si>
  <si>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</si>
  <si>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</si>
  <si>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</si>
  <si>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</si>
  <si>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</si>
  <si>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</si>
  <si>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</si>
  <si>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</si>
  <si>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</si>
  <si>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</si>
  <si>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</si>
  <si>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</si>
  <si>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</si>
  <si>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</si>
  <si>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</si>
  <si>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</si>
  <si>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</si>
  <si>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</si>
  <si>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</si>
  <si>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</si>
  <si>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</si>
  <si>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</si>
  <si>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</si>
  <si>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</si>
  <si>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</si>
  <si>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</si>
  <si>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</si>
  <si>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</si>
  <si>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</si>
  <si>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</si>
  <si>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</si>
  <si>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</si>
  <si>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</si>
  <si>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</si>
  <si>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</si>
  <si>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</si>
  <si>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</si>
  <si>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</si>
  <si>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</si>
  <si>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</si>
  <si>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</si>
  <si>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</si>
  <si>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</si>
  <si>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</si>
  <si>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</si>
  <si>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</si>
  <si>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</si>
  <si>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</si>
  <si>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</si>
  <si>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</si>
  <si>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</si>
  <si>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</si>
  <si>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</si>
  <si>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</si>
  <si>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</si>
  <si>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</si>
  <si>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</si>
  <si>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</si>
  <si>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</si>
  <si>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</si>
  <si>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</si>
  <si>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</si>
  <si>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</si>
  <si>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</si>
  <si>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</si>
  <si>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</si>
  <si>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</si>
  <si>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</si>
  <si>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</si>
  <si>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</si>
  <si>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</si>
  <si>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</si>
  <si>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</si>
  <si>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</si>
  <si>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</si>
  <si>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</si>
  <si>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</si>
  <si>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</si>
  <si>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</si>
  <si>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</si>
  <si>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</si>
  <si>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</si>
  <si>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</si>
  <si>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</si>
  <si>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</si>
  <si>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</si>
  <si>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</si>
  <si>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</si>
  <si>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</si>
  <si>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</si>
  <si>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</si>
  <si>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</si>
  <si>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</si>
  <si>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</si>
  <si>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</si>
  <si>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</si>
  <si>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</si>
  <si>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</si>
  <si>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</si>
  <si>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</si>
  <si>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</si>
  <si>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</si>
  <si>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</si>
  <si>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</si>
  <si>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</si>
  <si>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</si>
  <si>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</si>
  <si>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</si>
  <si>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</si>
  <si>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</si>
  <si>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</si>
  <si>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</si>
  <si>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</si>
  <si>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</si>
  <si>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</si>
  <si>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</si>
  <si>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</si>
  <si>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</si>
  <si>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</si>
  <si>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</si>
  <si>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</si>
  <si>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</si>
  <si>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</si>
  <si>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</si>
  <si>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</si>
  <si>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</si>
  <si>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</si>
  <si>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</si>
  <si>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</si>
  <si>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</si>
  <si>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</si>
  <si>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</si>
  <si>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</si>
  <si>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</si>
  <si>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</si>
  <si>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</si>
  <si>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</si>
  <si>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</si>
  <si>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</si>
  <si>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</si>
  <si>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</si>
  <si>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</si>
  <si>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</si>
  <si>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</si>
  <si>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</si>
  <si>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</si>
  <si>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</si>
  <si>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</si>
  <si>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</si>
  <si>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</si>
  <si>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</si>
  <si>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</si>
  <si>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</si>
  <si>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</si>
  <si>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</si>
  <si>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</si>
  <si>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</si>
  <si>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</si>
  <si>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</si>
  <si>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</si>
  <si>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</si>
  <si>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</si>
  <si>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</si>
  <si>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</si>
  <si>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</si>
  <si>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</si>
  <si>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</si>
  <si>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</si>
  <si>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</si>
  <si>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</si>
  <si>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</si>
  <si>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</si>
  <si>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</si>
  <si>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</si>
  <si>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</si>
  <si>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</si>
  <si>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</si>
  <si>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</si>
  <si>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</si>
  <si>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</si>
  <si>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</si>
  <si>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</si>
  <si>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</si>
  <si>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</si>
  <si>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</si>
  <si>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</si>
  <si>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</si>
  <si>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</si>
  <si>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</si>
  <si>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</si>
  <si>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</si>
  <si>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</si>
  <si>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</si>
  <si>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</si>
  <si>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</si>
  <si>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</si>
  <si>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</si>
  <si>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</si>
  <si>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</si>
  <si>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</si>
  <si>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</si>
  <si>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</si>
  <si>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</si>
  <si>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</si>
  <si>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</si>
  <si>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</si>
  <si>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</si>
  <si>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</si>
  <si>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</si>
  <si>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</si>
  <si>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</si>
  <si>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</si>
  <si>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</si>
  <si>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</si>
  <si>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</si>
  <si>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</si>
  <si>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</si>
  <si>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</si>
  <si>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</si>
  <si>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</si>
  <si>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</si>
  <si>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</si>
  <si>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</si>
  <si>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</si>
  <si>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</si>
  <si>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</si>
  <si>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</si>
  <si>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</si>
  <si>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</si>
  <si>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</si>
  <si>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</si>
  <si>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</si>
  <si>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</si>
  <si>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</si>
  <si>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</si>
  <si>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</si>
  <si>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</si>
  <si>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</si>
  <si>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</si>
  <si>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</si>
  <si>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</si>
  <si>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</si>
  <si>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</si>
  <si>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</si>
  <si>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</si>
  <si>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</si>
  <si>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</si>
  <si>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</si>
  <si>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</si>
  <si>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</si>
  <si>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</si>
  <si>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</si>
  <si>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</si>
  <si>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</si>
  <si>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</si>
  <si>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</si>
  <si>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</si>
  <si>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</si>
  <si>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</si>
  <si>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</si>
  <si>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</si>
  <si>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</si>
  <si>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</si>
  <si>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</si>
  <si>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</si>
  <si>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</si>
  <si>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</si>
  <si>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</si>
  <si>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</si>
  <si>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</si>
  <si>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</si>
  <si>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</si>
  <si>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</si>
  <si>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</si>
  <si>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</si>
  <si>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</si>
  <si>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</si>
  <si>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</si>
  <si>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</si>
  <si>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</si>
  <si>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</si>
  <si>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</si>
  <si>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</si>
  <si>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</si>
  <si>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</si>
  <si>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</si>
  <si>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</si>
  <si>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</si>
  <si>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</si>
  <si>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</si>
  <si>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</si>
  <si>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</si>
  <si>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</si>
  <si>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</si>
  <si>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</si>
  <si>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</si>
  <si>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</si>
  <si>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</si>
  <si>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</si>
  <si>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</si>
  <si>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</si>
  <si>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</si>
  <si>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</si>
  <si>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</si>
  <si>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</si>
  <si>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</si>
  <si>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</si>
  <si>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</si>
  <si>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</si>
  <si>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</si>
  <si>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</si>
  <si>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</si>
  <si>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</si>
  <si>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</si>
  <si>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</si>
  <si>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</si>
  <si>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</si>
  <si>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</si>
  <si>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</si>
  <si>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</si>
  <si>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</si>
  <si>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</si>
  <si>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</si>
  <si>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</si>
  <si>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</si>
  <si>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</si>
  <si>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</si>
  <si>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</si>
  <si>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</si>
  <si>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</si>
  <si>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</si>
  <si>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</si>
  <si>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</si>
  <si>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</si>
  <si>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</si>
  <si>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</si>
  <si>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</si>
  <si>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</si>
  <si>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</si>
  <si>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</si>
  <si>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</si>
  <si>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</si>
  <si>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</si>
  <si>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</si>
  <si>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</si>
  <si>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</si>
  <si>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</si>
  <si>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</si>
  <si>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</si>
  <si>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</si>
  <si>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</si>
  <si>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</si>
  <si>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</si>
  <si>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</si>
  <si>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</si>
  <si>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</si>
  <si>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</si>
  <si>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</si>
  <si>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</si>
  <si>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</si>
  <si>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</si>
  <si>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</si>
  <si>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</si>
  <si>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</si>
  <si>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</si>
  <si>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</si>
  <si>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</si>
  <si>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</si>
  <si>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</si>
  <si>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</si>
  <si>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</si>
  <si>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</si>
  <si>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</si>
  <si>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</si>
  <si>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</si>
  <si>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</si>
  <si>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</si>
  <si>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</si>
  <si>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</si>
  <si>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</si>
  <si>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</si>
  <si>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</si>
  <si>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</si>
  <si>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</si>
  <si>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</si>
  <si>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</si>
  <si>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</si>
  <si>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</si>
  <si>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</si>
  <si>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</si>
  <si>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</si>
  <si>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</si>
  <si>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</si>
  <si>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</si>
  <si>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</si>
  <si>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</si>
  <si>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</si>
  <si>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</si>
  <si>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</si>
  <si>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</si>
  <si>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</si>
  <si>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</si>
  <si>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</si>
  <si>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</si>
  <si>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</si>
  <si>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</si>
  <si>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</si>
  <si>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</si>
  <si>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</si>
  <si>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</si>
  <si>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</si>
  <si>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</si>
  <si>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</si>
  <si>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</si>
  <si>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</si>
  <si>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</si>
  <si>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</si>
  <si>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</si>
  <si>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</si>
  <si>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</si>
  <si>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</si>
  <si>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</si>
  <si>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</si>
  <si>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</si>
  <si>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</si>
  <si>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</si>
  <si>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</si>
  <si>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</si>
  <si>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</si>
  <si>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</si>
  <si>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</si>
  <si>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</si>
  <si>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</si>
  <si>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</si>
  <si>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</si>
  <si>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</si>
  <si>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</si>
  <si>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</si>
  <si>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</si>
  <si>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</si>
  <si>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</si>
  <si>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</si>
  <si>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</si>
  <si>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</si>
  <si>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</si>
  <si>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</si>
  <si>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</si>
  <si>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</si>
  <si>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</si>
  <si>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</si>
  <si>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</si>
  <si>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</si>
  <si>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</si>
  <si>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</si>
  <si>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</si>
  <si>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</si>
  <si>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</si>
  <si>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</si>
  <si>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</si>
  <si>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</si>
  <si>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</si>
  <si>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</si>
  <si>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</si>
  <si>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</si>
  <si>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</si>
  <si>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</si>
  <si>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</si>
  <si>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</si>
  <si>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</si>
  <si>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</si>
  <si>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</si>
  <si>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</si>
  <si>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</si>
  <si>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</si>
  <si>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</si>
  <si>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</si>
  <si>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</si>
  <si>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</si>
  <si>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</si>
  <si>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</si>
  <si>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</si>
  <si>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</si>
  <si>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</si>
  <si>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</si>
  <si>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</si>
  <si>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</si>
  <si>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</si>
  <si>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</si>
  <si>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</si>
  <si>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</si>
  <si>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</si>
  <si>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</si>
  <si>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</si>
  <si>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</si>
  <si>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</si>
  <si>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</si>
  <si>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</si>
  <si>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</si>
  <si>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</si>
  <si>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</si>
  <si>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</si>
  <si>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</si>
  <si>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</si>
  <si>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</si>
  <si>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</si>
  <si>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</si>
  <si>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</si>
  <si>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</si>
  <si>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</si>
  <si>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</si>
  <si>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</si>
  <si>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</si>
  <si>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</si>
  <si>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</si>
  <si>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</si>
  <si>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</si>
  <si>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</si>
  <si>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</si>
  <si>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</si>
  <si>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</si>
  <si>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</si>
  <si>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</si>
  <si>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</si>
  <si>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</si>
  <si>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</si>
  <si>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</si>
  <si>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</si>
  <si>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</si>
  <si>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</si>
  <si>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</si>
  <si>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</si>
  <si>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</si>
  <si>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</si>
  <si>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</si>
  <si>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</si>
  <si>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</si>
  <si>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</si>
  <si>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</si>
  <si>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</si>
  <si>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</si>
  <si>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</si>
  <si>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</si>
  <si>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</si>
  <si>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</si>
  <si>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</si>
  <si>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</si>
  <si>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</si>
  <si>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</si>
  <si>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</si>
  <si>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</si>
  <si>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</si>
  <si>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</si>
  <si>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</si>
  <si>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</si>
  <si>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</si>
  <si>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</si>
  <si>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</si>
  <si>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</si>
  <si>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</si>
  <si>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</si>
  <si>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</si>
  <si>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</si>
  <si>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</si>
  <si>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</si>
  <si>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</si>
  <si>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</si>
  <si>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</si>
  <si>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</si>
  <si>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</si>
  <si>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</si>
  <si>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</si>
  <si>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</si>
  <si>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</si>
  <si>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</si>
  <si>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</si>
  <si>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</si>
  <si>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</si>
  <si>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</si>
  <si>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</si>
  <si>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</si>
  <si>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</si>
  <si>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</si>
  <si>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</si>
  <si>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</si>
  <si>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</si>
  <si>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</si>
  <si>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</si>
  <si>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</si>
  <si>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</si>
  <si>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</si>
  <si>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</si>
  <si>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</si>
  <si>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</si>
  <si>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</si>
  <si>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</si>
  <si>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</si>
  <si>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</si>
  <si>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</si>
  <si>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</si>
  <si>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</si>
  <si>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</si>
  <si>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</si>
  <si>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</si>
  <si>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</si>
  <si>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</si>
  <si>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</si>
  <si>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</si>
  <si>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</si>
  <si>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</si>
  <si>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</si>
  <si>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</si>
  <si>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</si>
  <si>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</si>
  <si>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</si>
  <si>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</si>
  <si>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</si>
  <si>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</si>
  <si>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</si>
  <si>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</si>
  <si>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</si>
  <si>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</si>
  <si>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</si>
  <si>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</si>
  <si>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</si>
  <si>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</si>
  <si>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</si>
  <si>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</si>
  <si>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</si>
  <si>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</si>
  <si>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</si>
  <si>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</si>
  <si>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</si>
  <si>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</si>
  <si>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</si>
  <si>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</si>
  <si>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</si>
  <si>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</si>
  <si>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</si>
  <si>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</si>
  <si>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</si>
  <si>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</si>
  <si>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</si>
  <si>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</si>
  <si>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</si>
  <si>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</si>
  <si>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</si>
  <si>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</si>
  <si>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</si>
  <si>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</si>
  <si>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</si>
  <si>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</si>
  <si>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</si>
  <si>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</si>
  <si>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</si>
  <si>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</si>
  <si>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</si>
  <si>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</si>
  <si>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</si>
  <si>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</si>
  <si>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</si>
  <si>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</si>
  <si>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</si>
  <si>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</si>
  <si>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</si>
  <si>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</si>
  <si>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</si>
  <si>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</si>
  <si>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</si>
  <si>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</si>
  <si>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</si>
  <si>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</si>
  <si>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</si>
  <si>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</si>
  <si>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</si>
  <si>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</si>
  <si>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</si>
  <si>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</si>
  <si>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</si>
  <si>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</si>
  <si>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</si>
  <si>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</si>
  <si>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</si>
  <si>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</si>
  <si>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</si>
  <si>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</si>
  <si>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</si>
  <si>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</si>
  <si>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</si>
  <si>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</si>
  <si>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</si>
  <si>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</si>
  <si>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</si>
  <si>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</si>
  <si>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</si>
  <si>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</si>
  <si>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</si>
  <si>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</si>
  <si>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</si>
  <si>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</si>
  <si>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</si>
  <si>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</si>
  <si>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</si>
  <si>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</si>
  <si>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</si>
  <si>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</si>
  <si>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</si>
  <si>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</si>
  <si>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</si>
  <si>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</si>
  <si>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</si>
  <si>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</si>
  <si>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</si>
  <si>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</si>
  <si>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</si>
  <si>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</si>
  <si>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</si>
  <si>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</si>
  <si>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</si>
  <si>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</si>
  <si>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</si>
  <si>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</si>
  <si>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</si>
  <si>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</si>
  <si>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</si>
  <si>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</si>
  <si>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</si>
  <si>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</si>
  <si>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</si>
  <si>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</si>
  <si>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</si>
  <si>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</si>
  <si>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</si>
  <si>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</si>
  <si>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</si>
  <si>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</si>
  <si>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</si>
  <si>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</si>
  <si>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</si>
  <si>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</si>
  <si>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</si>
  <si>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</si>
  <si>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</si>
  <si>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</si>
  <si>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</si>
  <si>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</si>
  <si>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</si>
  <si>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</si>
  <si>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</si>
  <si>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</si>
  <si>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</si>
  <si>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</si>
  <si>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</si>
  <si>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</si>
  <si>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</si>
  <si>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</si>
  <si>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</si>
  <si>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</si>
  <si>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</si>
  <si>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</si>
  <si>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</si>
  <si>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</si>
  <si>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</si>
  <si>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</si>
  <si>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</si>
  <si>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</si>
  <si>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</si>
  <si>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</si>
  <si>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</si>
  <si>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</si>
  <si>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</si>
  <si>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</si>
  <si>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</si>
  <si>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</si>
  <si>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</si>
  <si>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</si>
  <si>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</si>
  <si>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</si>
  <si>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</si>
  <si>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</si>
  <si>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</si>
  <si>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</si>
  <si>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</si>
  <si>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</si>
  <si>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</si>
  <si>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</si>
  <si>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</si>
  <si>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</si>
  <si>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</si>
  <si>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</si>
  <si>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</si>
  <si>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</si>
  <si>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</si>
  <si>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</si>
  <si>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</si>
  <si>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</si>
  <si>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</si>
  <si>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</si>
  <si>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</si>
  <si>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</si>
  <si>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</si>
  <si>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</si>
  <si>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</si>
  <si>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</si>
  <si>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</si>
  <si>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</si>
  <si>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</si>
  <si>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</si>
  <si>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</si>
  <si>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</si>
  <si>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</si>
  <si>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</si>
  <si>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</si>
  <si>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</si>
  <si>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</si>
  <si>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</si>
  <si>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</si>
  <si>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</si>
  <si>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</si>
  <si>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</si>
  <si>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</si>
  <si>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</si>
  <si>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</si>
  <si>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</si>
  <si>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</si>
  <si>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</si>
  <si>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</si>
  <si>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</si>
  <si>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</si>
  <si>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</si>
  <si>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</si>
  <si>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</si>
  <si>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</si>
  <si>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</si>
  <si>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</si>
  <si>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</si>
  <si>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</si>
  <si>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</si>
  <si>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</si>
  <si>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</si>
  <si>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</si>
  <si>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</si>
  <si>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</si>
  <si>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</si>
  <si>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</si>
  <si>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</si>
  <si>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</si>
  <si>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</si>
  <si>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</si>
  <si>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</si>
  <si>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</si>
  <si>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</si>
  <si>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</si>
  <si>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</si>
  <si>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</si>
  <si>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</si>
  <si>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</si>
  <si>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</si>
  <si>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</si>
  <si>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</si>
  <si>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</si>
  <si>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</si>
  <si>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</si>
  <si>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</si>
  <si>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</si>
  <si>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</si>
  <si>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</si>
  <si>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</si>
  <si>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</si>
  <si>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</si>
  <si>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</si>
  <si>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</si>
  <si>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</si>
  <si>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</si>
  <si>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</si>
  <si>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</si>
  <si>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</si>
  <si>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</si>
  <si>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</si>
  <si>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</si>
  <si>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</si>
  <si>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</si>
  <si>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</si>
  <si>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</si>
  <si>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</si>
  <si>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</si>
  <si>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</si>
  <si>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</si>
  <si>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</si>
  <si>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</si>
  <si>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</si>
  <si>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</si>
  <si>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</si>
  <si>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</si>
  <si>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</si>
  <si>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</si>
  <si>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</si>
  <si>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</si>
  <si>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</si>
  <si>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</si>
  <si>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</si>
  <si>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</si>
  <si>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</si>
  <si>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</si>
  <si>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</si>
  <si>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</si>
  <si>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</si>
  <si>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</si>
  <si>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</si>
  <si>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</si>
  <si>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</si>
  <si>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</si>
  <si>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</si>
  <si>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</si>
  <si>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</si>
  <si>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</si>
  <si>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</si>
  <si>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</si>
  <si>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</si>
  <si>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</si>
  <si>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</si>
  <si>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</si>
  <si>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</si>
  <si>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</si>
  <si>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</si>
  <si>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</si>
  <si>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</si>
  <si>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</si>
  <si>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</si>
  <si>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</si>
  <si>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</si>
  <si>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</si>
  <si>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</si>
  <si>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</si>
  <si>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</si>
  <si>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</si>
  <si>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</si>
  <si>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</si>
  <si>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</si>
  <si>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</si>
  <si>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</si>
  <si>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</si>
  <si>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</si>
  <si>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</si>
  <si>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</si>
  <si>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</si>
  <si>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</si>
  <si>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</si>
  <si>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</si>
  <si>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</si>
  <si>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</si>
  <si>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</si>
  <si>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</si>
  <si>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</si>
  <si>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</si>
  <si>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</si>
  <si>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</si>
  <si>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</si>
  <si>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</si>
  <si>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</si>
  <si>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</si>
  <si>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</si>
  <si>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</si>
  <si>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</si>
  <si>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</si>
  <si>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</si>
  <si>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</si>
  <si>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</si>
  <si>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</si>
  <si>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</si>
  <si>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</si>
  <si>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</si>
  <si>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</si>
  <si>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</si>
  <si>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</si>
  <si>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</si>
  <si>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</si>
  <si>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</si>
  <si>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</si>
  <si>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</si>
  <si>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</si>
  <si>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</si>
  <si>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</si>
  <si>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</si>
  <si>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</si>
  <si>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</si>
  <si>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</si>
  <si>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</si>
  <si>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</si>
  <si>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</si>
  <si>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</si>
  <si>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</si>
  <si>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</si>
  <si>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</si>
  <si>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</si>
  <si>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</si>
  <si>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</si>
  <si>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</si>
  <si>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</si>
  <si>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</si>
  <si>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</si>
  <si>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</si>
  <si>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</si>
  <si>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</si>
  <si>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</si>
  <si>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</si>
  <si>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</si>
  <si>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</si>
  <si>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</si>
  <si>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</si>
  <si>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</si>
  <si>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</si>
  <si>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</si>
  <si>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</si>
  <si>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</si>
  <si>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</si>
  <si>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</si>
  <si>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</si>
  <si>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</si>
  <si>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</si>
  <si>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</si>
  <si>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</si>
  <si>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</si>
  <si>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</si>
  <si>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</si>
  <si>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</si>
  <si>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</si>
  <si>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</si>
  <si>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</si>
  <si>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</si>
  <si>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</si>
  <si>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</si>
  <si>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</si>
  <si>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</si>
  <si>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</si>
  <si>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</si>
  <si>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</si>
  <si>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</si>
  <si>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</si>
  <si>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</si>
  <si>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</si>
  <si>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</si>
  <si>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</si>
  <si>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</si>
  <si>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</si>
  <si>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</si>
  <si>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</si>
  <si>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</si>
  <si>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</si>
  <si>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</si>
  <si>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</si>
  <si>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</si>
  <si>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</si>
  <si>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</si>
  <si>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</si>
  <si>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</si>
  <si>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</si>
  <si>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</si>
  <si>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</si>
  <si>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</si>
  <si>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</si>
  <si>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</si>
  <si>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</si>
  <si>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</si>
  <si>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</si>
  <si>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</si>
  <si>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</si>
  <si>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</si>
  <si>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</si>
  <si>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</si>
  <si>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</si>
  <si>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</si>
  <si>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</si>
  <si>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</si>
  <si>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</si>
  <si>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</si>
  <si>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</si>
  <si>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</si>
  <si>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</si>
  <si>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</si>
  <si>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</si>
  <si>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</si>
  <si>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</si>
  <si>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</si>
  <si>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</si>
  <si>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</si>
  <si>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</si>
  <si>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</si>
  <si>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</si>
  <si>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</si>
  <si>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</si>
  <si>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</si>
  <si>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</si>
  <si>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</si>
  <si>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</si>
  <si>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</si>
  <si>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</si>
  <si>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</si>
  <si>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</si>
  <si>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</si>
  <si>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</si>
  <si>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</si>
  <si>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</si>
  <si>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</si>
  <si>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</si>
  <si>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</si>
  <si>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</si>
  <si>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</si>
  <si>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</si>
  <si>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</si>
  <si>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</si>
  <si>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</si>
  <si>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</si>
  <si>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</si>
  <si>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</si>
  <si>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</si>
  <si>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</si>
  <si>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</si>
  <si>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</si>
  <si>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</si>
  <si>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</si>
  <si>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</si>
  <si>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</si>
  <si>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</si>
  <si>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</si>
  <si>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</si>
  <si>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</si>
  <si>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</si>
  <si>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</si>
  <si>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</si>
  <si>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</si>
  <si>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</si>
  <si>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</si>
  <si>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</si>
  <si>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</si>
  <si>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</si>
  <si>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</si>
  <si>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</si>
  <si>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</si>
  <si>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</si>
  <si>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</si>
  <si>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</si>
  <si>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</si>
  <si>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</si>
  <si>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</si>
  <si>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</si>
  <si>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</si>
  <si>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</si>
  <si>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</si>
  <si>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</si>
  <si>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</si>
  <si>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</si>
  <si>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</si>
  <si>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</si>
  <si>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</si>
  <si>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</si>
  <si>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</si>
  <si>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</si>
  <si>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</si>
  <si>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</si>
  <si>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</si>
  <si>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</si>
  <si>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</si>
  <si>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</si>
  <si>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</si>
  <si>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</si>
  <si>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</si>
  <si>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</si>
  <si>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</si>
  <si>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</si>
  <si>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</si>
  <si>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</si>
  <si>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</si>
  <si>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</si>
  <si>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</si>
  <si>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</si>
  <si>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</si>
  <si>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</si>
  <si>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</si>
  <si>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</si>
  <si>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</si>
  <si>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</si>
  <si>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</si>
  <si>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</si>
  <si>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</si>
  <si>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</si>
  <si>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</si>
  <si>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</si>
  <si>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</si>
  <si>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</si>
  <si>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</si>
  <si>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</si>
  <si>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</si>
  <si>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</si>
  <si>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</si>
  <si>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</si>
  <si>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</si>
  <si>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</si>
  <si>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</si>
  <si>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</si>
  <si>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</si>
  <si>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</si>
  <si>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</si>
  <si>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</si>
  <si>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</si>
  <si>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</si>
  <si>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</si>
  <si>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</si>
  <si>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</si>
  <si>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</si>
  <si>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</si>
  <si>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</si>
  <si>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</si>
  <si>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</si>
  <si>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</si>
  <si>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</si>
  <si>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</si>
  <si>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</si>
  <si>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</si>
  <si>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</si>
  <si>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</si>
  <si>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</si>
  <si>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</si>
  <si>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</si>
  <si>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</si>
  <si>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</si>
  <si>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</si>
  <si>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</si>
  <si>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</si>
  <si>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</si>
  <si>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</si>
  <si>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</si>
  <si>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</si>
  <si>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</si>
  <si>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</si>
  <si>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</si>
  <si>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</si>
  <si>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</si>
  <si>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</si>
  <si>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</si>
  <si>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</si>
  <si>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</si>
  <si>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</si>
  <si>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</si>
  <si>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</si>
  <si>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</si>
  <si>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</si>
  <si>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</si>
  <si>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</si>
  <si>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</si>
  <si>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</si>
  <si>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</si>
  <si>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</si>
  <si>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</si>
  <si>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</si>
  <si>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</si>
  <si>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</si>
  <si>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</si>
  <si>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</si>
  <si>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</si>
  <si>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</si>
  <si>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</si>
  <si>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</si>
  <si>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</si>
  <si>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</si>
  <si>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</si>
  <si>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</si>
  <si>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</si>
  <si>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</si>
  <si>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</si>
  <si>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</si>
  <si>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</si>
  <si>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</si>
  <si>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</si>
  <si>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</si>
  <si>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</si>
  <si>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</si>
  <si>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</si>
  <si>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</si>
  <si>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</si>
  <si>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</si>
  <si>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</si>
  <si>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</si>
  <si>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</si>
  <si>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</si>
  <si>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</si>
  <si>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</si>
  <si>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</si>
  <si>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</si>
  <si>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</si>
  <si>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</si>
  <si>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</si>
  <si>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</si>
  <si>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</si>
  <si>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</si>
  <si>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</si>
  <si>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</si>
  <si>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</si>
  <si>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</si>
  <si>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</si>
  <si>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</si>
  <si>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</si>
  <si>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</si>
  <si>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</si>
  <si>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</si>
  <si>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</si>
  <si>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</si>
  <si>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</si>
  <si>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</si>
  <si>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</si>
  <si>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</si>
  <si>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</si>
  <si>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</si>
  <si>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</si>
  <si>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</si>
  <si>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</si>
  <si>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</si>
  <si>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</si>
  <si>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</si>
  <si>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</si>
  <si>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</si>
  <si>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</si>
  <si>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</si>
  <si>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</si>
  <si>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</si>
  <si>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</si>
  <si>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</si>
  <si>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</si>
  <si>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</si>
  <si>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</si>
  <si>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</si>
  <si>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</si>
  <si>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</si>
  <si>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</si>
  <si>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</si>
  <si>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</si>
  <si>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</si>
  <si>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</si>
  <si>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</si>
  <si>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</si>
  <si>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</si>
  <si>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</si>
  <si>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</si>
  <si>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</si>
  <si>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</si>
  <si>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</si>
  <si>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</si>
  <si>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</si>
  <si>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</si>
  <si>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</si>
  <si>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</si>
  <si>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</si>
  <si>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</si>
  <si>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</si>
  <si>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</si>
  <si>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</si>
  <si>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</si>
  <si>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</si>
  <si>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</si>
  <si>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</si>
  <si>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</si>
  <si>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</si>
  <si>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</si>
  <si>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</si>
  <si>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</si>
  <si>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</si>
  <si>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</si>
  <si>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</si>
  <si>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</si>
  <si>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</si>
  <si>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</si>
  <si>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</si>
  <si>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</si>
  <si>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</si>
  <si>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</si>
  <si>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</si>
  <si>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</si>
  <si>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</si>
  <si>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</si>
  <si>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</si>
  <si>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</si>
  <si>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</si>
  <si>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</si>
  <si>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</si>
  <si>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</si>
  <si>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</si>
  <si>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</si>
  <si>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</si>
  <si>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</si>
  <si>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</si>
  <si>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</si>
  <si>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</si>
  <si>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</si>
  <si>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</si>
  <si>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</si>
  <si>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</si>
  <si>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</si>
  <si>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</si>
  <si>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</si>
  <si>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</si>
  <si>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</si>
  <si>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</si>
  <si>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</si>
  <si>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</si>
  <si>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</si>
  <si>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</si>
  <si>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</si>
  <si>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</si>
  <si>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</si>
  <si>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</si>
  <si>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</si>
  <si>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</si>
  <si>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</si>
  <si>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</si>
  <si>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</si>
  <si>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</si>
  <si>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</si>
  <si>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</si>
  <si>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</si>
  <si>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</si>
  <si>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</si>
  <si>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</si>
  <si>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</si>
  <si>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</si>
  <si>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</si>
  <si>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</si>
  <si>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</si>
  <si>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</si>
  <si>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</si>
  <si>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</si>
  <si>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</si>
  <si>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</si>
  <si>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</si>
  <si>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</si>
  <si>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</si>
  <si>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</si>
  <si>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</si>
  <si>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</si>
  <si>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</si>
  <si>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</si>
  <si>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</si>
  <si>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</si>
  <si>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</si>
  <si>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</si>
  <si>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</si>
  <si>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</si>
  <si>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</si>
  <si>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</si>
  <si>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</si>
  <si>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</si>
  <si>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</si>
  <si>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</si>
  <si>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</si>
  <si>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</si>
  <si>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</si>
  <si>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</si>
  <si>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</si>
  <si>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</si>
  <si>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</si>
  <si>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</si>
  <si>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</si>
  <si>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</si>
  <si>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</si>
  <si>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</si>
  <si>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</si>
  <si>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</si>
  <si>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</si>
  <si>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</si>
  <si>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</si>
  <si>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</si>
  <si>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</si>
  <si>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</si>
  <si>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</si>
  <si>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</si>
  <si>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</si>
  <si>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</si>
  <si>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</si>
  <si>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</si>
  <si>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</si>
  <si>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</si>
  <si>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</si>
  <si>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</si>
  <si>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</si>
  <si>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</si>
  <si>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</si>
  <si>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</si>
  <si>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</si>
  <si>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</si>
  <si>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</si>
  <si>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</si>
  <si>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</si>
  <si>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</si>
  <si>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</si>
  <si>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</si>
  <si>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</si>
  <si>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</si>
  <si>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</si>
  <si>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</si>
  <si>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</si>
  <si>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</si>
  <si>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</si>
  <si>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</si>
  <si>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</si>
  <si>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</si>
  <si>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</si>
  <si>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</si>
  <si>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</si>
  <si>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</si>
  <si>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</si>
  <si>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</si>
  <si>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</si>
  <si>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</si>
  <si>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</si>
  <si>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</si>
  <si>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</si>
  <si>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</si>
  <si>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</si>
  <si>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</si>
  <si>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</si>
  <si>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</si>
  <si>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</si>
  <si>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</si>
  <si>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</si>
  <si>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</si>
  <si>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</si>
  <si>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</si>
  <si>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</si>
  <si>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</si>
  <si>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</si>
  <si>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</si>
  <si>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</si>
  <si>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</si>
  <si>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</si>
  <si>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</si>
  <si>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</si>
  <si>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</si>
  <si>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</si>
  <si>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</si>
  <si>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</si>
  <si>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</si>
  <si>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</si>
  <si>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</si>
  <si>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</si>
  <si>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</si>
  <si>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</si>
  <si>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</si>
  <si>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</si>
  <si>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</si>
  <si>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</si>
  <si>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</si>
  <si>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</si>
  <si>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</si>
  <si>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</si>
  <si>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</si>
  <si>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</si>
  <si>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</si>
  <si>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</si>
  <si>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</si>
  <si>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</si>
  <si>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</si>
  <si>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</si>
  <si>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</si>
  <si>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</si>
  <si>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</si>
  <si>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</si>
  <si>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</si>
  <si>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</si>
  <si>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</si>
  <si>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</si>
  <si>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</si>
  <si>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</si>
  <si>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</si>
  <si>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</si>
  <si>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</si>
  <si>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</si>
  <si>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</si>
  <si>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</si>
  <si>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</si>
  <si>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</si>
  <si>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</si>
  <si>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</si>
  <si>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</si>
  <si>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</si>
  <si>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</si>
  <si>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</si>
  <si>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</si>
  <si>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</si>
  <si>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</si>
  <si>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</si>
  <si>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</si>
  <si>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</si>
  <si>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</si>
  <si>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</si>
  <si>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</si>
  <si>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</si>
  <si>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</si>
  <si>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</si>
  <si>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</si>
  <si>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</si>
  <si>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</si>
  <si>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</si>
  <si>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</si>
  <si>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</si>
  <si>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</si>
  <si>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</si>
  <si>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</si>
  <si>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</si>
  <si>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</si>
  <si>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</si>
  <si>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</si>
  <si>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</si>
  <si>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</si>
  <si>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</si>
  <si>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</si>
  <si>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</si>
  <si>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</si>
  <si>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</si>
  <si>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</si>
  <si>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</si>
  <si>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</si>
  <si>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</si>
  <si>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</si>
  <si>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</si>
  <si>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</si>
  <si>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</si>
  <si>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</si>
  <si>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</si>
  <si>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</si>
  <si>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</si>
  <si>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</si>
  <si>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</si>
  <si>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</si>
  <si>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</si>
  <si>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</si>
  <si>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</si>
  <si>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</si>
  <si>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</si>
  <si>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</si>
  <si>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</si>
  <si>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</si>
  <si>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</si>
  <si>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</si>
  <si>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</si>
  <si>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</si>
  <si>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</si>
  <si>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</si>
  <si>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</si>
  <si>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</si>
  <si>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</si>
  <si>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</si>
  <si>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</si>
  <si>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</si>
  <si>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</si>
  <si>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</si>
  <si>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</si>
  <si>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</si>
  <si>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</si>
  <si>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</si>
  <si>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</si>
  <si>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</si>
  <si>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</si>
  <si>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</si>
  <si>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</si>
  <si>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</si>
  <si>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</si>
  <si>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</si>
  <si>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</si>
  <si>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</si>
  <si>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</si>
  <si>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</si>
  <si>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</si>
  <si>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</si>
  <si>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</si>
  <si>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</si>
  <si>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</si>
  <si>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</si>
  <si>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</si>
  <si>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</si>
  <si>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</si>
  <si>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</si>
  <si>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</si>
  <si>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</si>
  <si>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</si>
  <si>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</si>
  <si>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</si>
  <si>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</si>
  <si>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</si>
  <si>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</si>
  <si>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</si>
  <si>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</si>
  <si>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</si>
  <si>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</si>
  <si>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</si>
  <si>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</si>
  <si>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</si>
  <si>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</si>
  <si>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</si>
  <si>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</si>
  <si>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</si>
  <si>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</si>
  <si>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</si>
  <si>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</si>
  <si>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</si>
  <si>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</si>
  <si>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</si>
  <si>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</si>
  <si>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</si>
  <si>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</si>
  <si>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</si>
  <si>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</si>
  <si>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</si>
  <si>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</si>
  <si>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</si>
  <si>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</si>
  <si>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</si>
  <si>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</si>
  <si>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</si>
  <si>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</si>
  <si>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</si>
  <si>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</si>
  <si>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</si>
  <si>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</si>
  <si>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</si>
  <si>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</si>
  <si>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</si>
  <si>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</si>
  <si>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</si>
  <si>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</si>
  <si>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</si>
  <si>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</si>
  <si>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</si>
  <si>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</si>
  <si>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</si>
  <si>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</si>
  <si>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</si>
  <si>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</si>
  <si>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</si>
  <si>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</si>
  <si>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</si>
  <si>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</si>
  <si>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</si>
  <si>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</si>
  <si>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</si>
  <si>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</si>
  <si>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</si>
  <si>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</si>
  <si>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</si>
  <si>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</si>
  <si>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</si>
  <si>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</si>
  <si>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</si>
  <si>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</si>
  <si>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</si>
  <si>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</si>
  <si>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</si>
  <si>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</si>
  <si>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</si>
  <si>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</si>
  <si>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</si>
  <si>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</si>
  <si>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</si>
  <si>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</si>
  <si>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</si>
  <si>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</si>
  <si>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</si>
  <si>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</si>
  <si>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</si>
  <si>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</si>
  <si>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</si>
  <si>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</si>
  <si>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</si>
  <si>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</si>
  <si>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</si>
  <si>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</si>
  <si>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</si>
  <si>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</si>
  <si>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</si>
  <si>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</si>
  <si>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</si>
  <si>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</si>
  <si>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</si>
  <si>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</si>
  <si>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</si>
  <si>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</si>
  <si>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</si>
  <si>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</si>
  <si>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</si>
  <si>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</si>
  <si>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</si>
  <si>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</si>
  <si>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</si>
  <si>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</si>
  <si>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</si>
  <si>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</si>
  <si>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</si>
  <si>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</si>
  <si>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</si>
  <si>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</si>
  <si>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</si>
  <si>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</si>
  <si>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</si>
  <si>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</si>
  <si>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</si>
  <si>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</si>
  <si>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</si>
  <si>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</si>
  <si>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</si>
  <si>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</si>
  <si>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</si>
  <si>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</si>
  <si>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</si>
  <si>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</si>
  <si>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</si>
  <si>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</si>
  <si>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</si>
  <si>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</si>
  <si>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</si>
  <si>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</si>
  <si>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</si>
  <si>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</si>
  <si>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</si>
  <si>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</si>
  <si>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</si>
  <si>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</si>
  <si>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</si>
  <si>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</si>
  <si>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</si>
  <si>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</si>
  <si>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</si>
  <si>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</si>
  <si>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</si>
  <si>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</si>
  <si>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</si>
  <si>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</si>
  <si>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</si>
  <si>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</si>
  <si>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</si>
  <si>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</si>
  <si>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</si>
  <si>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</si>
  <si>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</si>
  <si>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</si>
  <si>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</si>
  <si>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</si>
  <si>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</si>
  <si>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</si>
  <si>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</si>
  <si>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</si>
  <si>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</si>
  <si>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</si>
  <si>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</si>
  <si>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</si>
  <si>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</si>
  <si>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</si>
  <si>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</si>
  <si>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</si>
  <si>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</si>
  <si>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</si>
  <si>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</si>
  <si>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</si>
  <si>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</si>
  <si>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</si>
  <si>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</si>
  <si>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</si>
  <si>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</si>
  <si>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</si>
  <si>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</si>
  <si>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</si>
  <si>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</si>
  <si>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</si>
  <si>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</si>
  <si>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</si>
  <si>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</si>
  <si>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</si>
  <si>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</si>
  <si>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</si>
  <si>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</si>
  <si>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</si>
  <si>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</si>
  <si>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</si>
  <si>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</si>
  <si>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</si>
  <si>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</si>
  <si>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</si>
  <si>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</si>
  <si>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</si>
  <si>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</si>
  <si>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</si>
  <si>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</si>
  <si>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</si>
  <si>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</si>
  <si>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</si>
  <si>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</si>
  <si>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</si>
  <si>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</si>
  <si>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</si>
  <si>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</si>
  <si>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</si>
  <si>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</si>
  <si>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</si>
  <si>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</si>
  <si>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</si>
  <si>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</si>
  <si>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</si>
  <si>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</si>
  <si>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</si>
  <si>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</si>
  <si>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</si>
  <si>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</si>
  <si>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</si>
  <si>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</si>
  <si>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</si>
  <si>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</si>
  <si>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</si>
  <si>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</si>
  <si>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</si>
  <si>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</si>
  <si>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</si>
  <si>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</si>
  <si>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</si>
  <si>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</si>
  <si>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</si>
  <si>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</si>
  <si>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</si>
  <si>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</si>
  <si>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</si>
  <si>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</si>
  <si>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</si>
  <si>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</si>
  <si>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</si>
  <si>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</si>
  <si>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</si>
  <si>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</si>
  <si>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</si>
  <si>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</si>
  <si>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</si>
  <si>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</si>
  <si>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</si>
  <si>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</si>
  <si>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</si>
  <si>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</si>
  <si>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</si>
  <si>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</si>
  <si>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</si>
  <si>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</si>
  <si>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</si>
  <si>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</si>
  <si>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</si>
  <si>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</si>
  <si>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</si>
  <si>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</si>
  <si>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</si>
  <si>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</si>
  <si>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</si>
  <si>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</si>
  <si>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</si>
  <si>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</si>
  <si>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</si>
  <si>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</si>
  <si>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</si>
  <si>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</si>
  <si>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</si>
  <si>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</si>
  <si>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</si>
  <si>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</si>
  <si>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</si>
  <si>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</si>
  <si>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</si>
  <si>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</si>
  <si>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</si>
  <si>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</si>
  <si>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</si>
  <si>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</si>
  <si>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</si>
  <si>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</si>
  <si>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</si>
  <si>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</si>
  <si>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</si>
  <si>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</si>
  <si>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</si>
  <si>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</si>
  <si>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</si>
  <si>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</si>
  <si>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</si>
  <si>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</si>
  <si>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</si>
  <si>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</si>
  <si>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</si>
  <si>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</si>
  <si>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</si>
  <si>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</si>
  <si>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</si>
  <si>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</si>
  <si>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</si>
  <si>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</si>
  <si>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</si>
  <si>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</si>
  <si>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</si>
  <si>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</si>
  <si>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</si>
  <si>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</si>
  <si>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</si>
  <si>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</si>
  <si>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</si>
  <si>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</si>
  <si>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</si>
  <si>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</si>
  <si>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</si>
  <si>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</si>
  <si>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</si>
  <si>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</si>
  <si>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</si>
  <si>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</si>
  <si>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</si>
  <si>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</si>
  <si>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</si>
  <si>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</si>
  <si>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</si>
  <si>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</si>
  <si>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</si>
  <si>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</si>
  <si>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</si>
  <si>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</si>
  <si>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</si>
  <si>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</si>
  <si>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</si>
  <si>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</si>
  <si>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</si>
  <si>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</si>
  <si>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</si>
  <si>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</si>
  <si>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</si>
  <si>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</si>
  <si>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</si>
  <si>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</si>
  <si>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</si>
  <si>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</si>
  <si>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</si>
  <si>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</si>
  <si>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</si>
  <si>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</si>
  <si>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</si>
  <si>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</si>
  <si>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</si>
  <si>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</si>
  <si>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</si>
  <si>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</si>
  <si>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</si>
  <si>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</si>
  <si>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</si>
  <si>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</si>
  <si>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</si>
  <si>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</si>
  <si>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</si>
  <si>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</si>
  <si>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</si>
  <si>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</si>
  <si>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</si>
  <si>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</si>
  <si>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</si>
  <si>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</si>
  <si>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</si>
  <si>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</si>
  <si>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</si>
  <si>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</si>
  <si>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</si>
  <si>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</si>
  <si>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</si>
  <si>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</si>
  <si>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</si>
  <si>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</si>
  <si>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</si>
  <si>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</si>
  <si>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</si>
  <si>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</si>
  <si>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</si>
  <si>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</si>
  <si>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</si>
  <si>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</si>
  <si>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</si>
  <si>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</si>
  <si>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</si>
  <si>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</si>
  <si>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</si>
  <si>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</si>
  <si>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</si>
  <si>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</si>
  <si>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</si>
  <si>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</si>
  <si>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</si>
  <si>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</si>
  <si>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</si>
  <si>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</si>
  <si>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</si>
  <si>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</si>
  <si>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</si>
  <si>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</si>
  <si>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</si>
  <si>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</si>
  <si>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</si>
  <si>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</si>
  <si>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</si>
  <si>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</si>
  <si>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</si>
  <si>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</si>
  <si>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</si>
  <si>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</si>
  <si>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</si>
  <si>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</si>
  <si>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</si>
  <si>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</si>
  <si>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</si>
  <si>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</si>
  <si>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</si>
  <si>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</si>
  <si>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</si>
  <si>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</si>
  <si>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</si>
  <si>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</si>
  <si>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</si>
  <si>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</si>
  <si>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</si>
  <si>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</si>
  <si>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</si>
  <si>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</si>
  <si>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</si>
  <si>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</si>
  <si>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</si>
  <si>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</si>
  <si>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</si>
  <si>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</si>
  <si>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</si>
  <si>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</si>
  <si>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</si>
  <si>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</si>
  <si>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</si>
  <si>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</si>
  <si>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</si>
  <si>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</si>
  <si>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</si>
  <si>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</si>
  <si>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</si>
  <si>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</si>
  <si>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</si>
  <si>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</si>
  <si>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</si>
  <si>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</si>
  <si>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</si>
  <si>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</si>
  <si>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</si>
  <si>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</si>
  <si>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</si>
  <si>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</si>
  <si>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</si>
  <si>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</si>
  <si>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</si>
  <si>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</si>
  <si>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</si>
  <si>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</si>
  <si>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</si>
  <si>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</si>
  <si>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</si>
  <si>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</si>
  <si>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</si>
  <si>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</si>
  <si>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</si>
  <si>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</si>
  <si>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</si>
  <si>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</si>
  <si>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</si>
  <si>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</si>
  <si>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</si>
  <si>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</si>
  <si>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</si>
  <si>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</si>
  <si>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</si>
  <si>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</si>
  <si>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</si>
  <si>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</si>
  <si>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</si>
  <si>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</si>
  <si>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</si>
  <si>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</si>
  <si>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</si>
  <si>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</si>
  <si>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</si>
  <si>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</si>
  <si>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</si>
  <si>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</si>
  <si>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</si>
  <si>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</si>
  <si>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</si>
  <si>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</si>
  <si>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</si>
  <si>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</si>
  <si>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</si>
  <si>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</si>
  <si>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</si>
  <si>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</si>
  <si>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</si>
  <si>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</si>
  <si>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</si>
  <si>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</si>
  <si>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</si>
  <si>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</si>
  <si>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</si>
  <si>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</si>
  <si>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</si>
  <si>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</si>
  <si>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</si>
  <si>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</si>
  <si>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</si>
  <si>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</si>
  <si>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</si>
  <si>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</si>
  <si>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</si>
  <si>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</si>
  <si>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</si>
  <si>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</si>
  <si>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</si>
  <si>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</si>
  <si>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</si>
  <si>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</si>
  <si>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</si>
  <si>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</si>
  <si>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</si>
  <si>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</si>
  <si>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</si>
  <si>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</si>
  <si>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</si>
  <si>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</si>
  <si>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</si>
  <si>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</si>
  <si>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</si>
  <si>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</si>
  <si>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</si>
  <si>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</si>
  <si>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</si>
  <si>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</si>
  <si>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</si>
  <si>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</si>
  <si>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</si>
  <si>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</si>
  <si>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</si>
  <si>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</si>
  <si>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</si>
  <si>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</si>
  <si>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</si>
  <si>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</si>
  <si>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</si>
  <si>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</si>
  <si>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</si>
  <si>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</si>
  <si>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</si>
  <si>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</si>
  <si>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</si>
  <si>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</si>
  <si>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</si>
  <si>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</si>
  <si>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</si>
  <si>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</si>
  <si>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</si>
  <si>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</si>
  <si>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</si>
  <si>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</si>
  <si>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</si>
  <si>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</si>
  <si>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</si>
  <si>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</si>
  <si>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</si>
  <si>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</si>
  <si>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</si>
  <si>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</si>
  <si>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</si>
  <si>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</si>
  <si>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</si>
  <si>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</si>
  <si>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</si>
  <si>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</si>
  <si>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</si>
  <si>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</si>
  <si>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</si>
  <si>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</si>
  <si>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</si>
  <si>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</si>
  <si>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</si>
  <si>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</si>
  <si>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</si>
  <si>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</si>
  <si>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</si>
  <si>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</si>
  <si>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</si>
  <si>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</si>
  <si>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</si>
  <si>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</si>
  <si>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</si>
  <si>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</si>
  <si>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</si>
  <si>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</si>
  <si>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</si>
  <si>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</si>
  <si>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</si>
  <si>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</si>
  <si>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</si>
  <si>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</si>
  <si>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</si>
  <si>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</si>
  <si>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</si>
  <si>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</si>
  <si>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</si>
  <si>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</si>
  <si>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</si>
  <si>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</si>
  <si>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</si>
  <si>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</si>
  <si>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</si>
  <si>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</si>
  <si>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</si>
  <si>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</si>
  <si>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</si>
  <si>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</si>
  <si>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</si>
  <si>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</si>
  <si>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</si>
  <si>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</si>
  <si>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</si>
  <si>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</si>
  <si>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</si>
  <si>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</si>
  <si>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</si>
  <si>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</si>
  <si>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</si>
  <si>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</si>
  <si>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</si>
  <si>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</si>
  <si>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</si>
  <si>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</si>
  <si>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</si>
  <si>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</si>
  <si>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</si>
  <si>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</si>
  <si>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</si>
  <si>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</si>
  <si>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</si>
  <si>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</si>
  <si>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</si>
  <si>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</si>
  <si>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</si>
  <si>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</si>
  <si>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</si>
  <si>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</si>
  <si>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</si>
  <si>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</si>
  <si>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</si>
  <si>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</si>
  <si>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</si>
  <si>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</si>
  <si>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</si>
  <si>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</si>
  <si>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</si>
  <si>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</si>
  <si>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</si>
  <si>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</si>
  <si>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</si>
  <si>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</si>
  <si>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</si>
  <si>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</si>
  <si>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</si>
  <si>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</si>
  <si>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</si>
  <si>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</si>
  <si>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</si>
  <si>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</si>
  <si>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</si>
  <si>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</si>
  <si>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</si>
  <si>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</si>
  <si>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</si>
  <si>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</si>
  <si>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</si>
  <si>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</si>
  <si>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</si>
  <si>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</si>
  <si>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</si>
  <si>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</si>
  <si>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</si>
  <si>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</si>
  <si>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</si>
  <si>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</si>
  <si>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</si>
  <si>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</si>
  <si>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</si>
  <si>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</si>
  <si>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</si>
  <si>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</si>
  <si>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</si>
  <si>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</si>
  <si>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</si>
  <si>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</si>
  <si>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</si>
  <si>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</si>
  <si>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</si>
  <si>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</si>
  <si>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</si>
  <si>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</si>
  <si>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</si>
  <si>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</si>
  <si>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</si>
  <si>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</si>
  <si>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</si>
  <si>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</si>
  <si>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</si>
  <si>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</si>
  <si>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</si>
  <si>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</si>
  <si>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</si>
  <si>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</si>
  <si>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</si>
  <si>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</si>
  <si>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</si>
  <si>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</si>
  <si>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</si>
  <si>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</si>
  <si>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</si>
  <si>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</si>
  <si>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</si>
  <si>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</si>
  <si>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</si>
  <si>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</si>
  <si>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</si>
  <si>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</si>
  <si>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</si>
  <si>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</si>
  <si>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</si>
  <si>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</si>
  <si>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</si>
  <si>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</si>
  <si>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</si>
  <si>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</si>
  <si>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</si>
  <si>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</si>
  <si>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</si>
  <si>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</si>
  <si>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</si>
  <si>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</si>
  <si>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</si>
  <si>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</si>
  <si>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</si>
  <si>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</si>
  <si>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</si>
  <si>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</si>
  <si>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</si>
  <si>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</si>
  <si>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</si>
  <si>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</si>
  <si>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</si>
  <si>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</si>
  <si>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</si>
  <si>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</si>
  <si>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</si>
  <si>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</si>
  <si>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</si>
  <si>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</si>
  <si>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</si>
  <si>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</si>
  <si>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</si>
  <si>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</si>
  <si>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</si>
  <si>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</si>
  <si>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</si>
  <si>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</si>
  <si>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</si>
  <si>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</si>
  <si>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</si>
  <si>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</si>
  <si>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</si>
  <si>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</si>
  <si>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</si>
  <si>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</si>
  <si>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</si>
  <si>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</si>
  <si>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</si>
  <si>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</si>
  <si>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</si>
  <si>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</si>
  <si>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</si>
  <si>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</si>
  <si>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</si>
  <si>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</si>
  <si>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</si>
  <si>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</si>
  <si>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</si>
  <si>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</si>
  <si>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</si>
  <si>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</si>
  <si>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</si>
  <si>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</si>
  <si>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</si>
  <si>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</si>
  <si>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</si>
  <si>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</si>
  <si>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</si>
  <si>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</si>
  <si>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</si>
  <si>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</si>
  <si>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</si>
  <si>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</si>
  <si>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</si>
  <si>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</si>
  <si>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</si>
  <si>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</si>
  <si>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</si>
  <si>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</si>
  <si>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</si>
  <si>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</si>
  <si>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</si>
  <si>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</si>
  <si>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</si>
  <si>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</si>
  <si>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</si>
  <si>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</si>
  <si>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</si>
  <si>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</si>
  <si>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</si>
  <si>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</si>
  <si>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</si>
  <si>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</si>
  <si>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</si>
  <si>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</si>
  <si>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</si>
  <si>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</si>
  <si>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</si>
  <si>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</si>
  <si>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</si>
  <si>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</si>
  <si>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</si>
  <si>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</si>
  <si>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</si>
  <si>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</si>
  <si>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</si>
  <si>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</si>
  <si>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</si>
  <si>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</si>
  <si>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</si>
  <si>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</si>
  <si>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</si>
  <si>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</si>
  <si>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</si>
  <si>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</si>
  <si>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</si>
  <si>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</si>
  <si>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</si>
  <si>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</si>
  <si>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</si>
  <si>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</si>
  <si>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</si>
  <si>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</si>
  <si>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</si>
  <si>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</si>
  <si>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</si>
  <si>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</si>
  <si>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</si>
  <si>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</si>
  <si>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</si>
  <si>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</si>
  <si>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</si>
  <si>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</si>
  <si>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</si>
  <si>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</si>
  <si>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</si>
  <si>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</si>
  <si>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</si>
  <si>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</si>
  <si>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</si>
  <si>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</si>
  <si>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</si>
  <si>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</si>
  <si>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</si>
  <si>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</si>
  <si>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</si>
  <si>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</si>
  <si>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</si>
  <si>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</si>
  <si>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</si>
  <si>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</si>
  <si>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</si>
  <si>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</si>
  <si>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</si>
  <si>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</si>
  <si>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</si>
  <si>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</si>
  <si>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</si>
  <si>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</si>
  <si>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</si>
  <si>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</si>
  <si>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</si>
  <si>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</si>
  <si>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</si>
  <si>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</si>
  <si>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</si>
  <si>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</si>
  <si>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</si>
  <si>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</si>
  <si>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</si>
  <si>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</si>
  <si>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</si>
  <si>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</si>
  <si>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</si>
  <si>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</si>
  <si>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</si>
  <si>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</si>
  <si>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</si>
  <si>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</si>
  <si>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</si>
  <si>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</si>
  <si>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</si>
  <si>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</si>
  <si>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</si>
  <si>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</si>
  <si>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</si>
  <si>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</si>
  <si>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</si>
  <si>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</si>
  <si>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</si>
  <si>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</si>
  <si>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</si>
  <si>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</si>
  <si>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</si>
  <si>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</si>
  <si>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</si>
  <si>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</si>
  <si>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</si>
  <si>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</si>
  <si>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</si>
  <si>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</si>
  <si>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</si>
  <si>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</si>
  <si>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</si>
  <si>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</si>
  <si>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</si>
  <si>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</si>
  <si>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</si>
  <si>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</si>
  <si>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</si>
  <si>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</si>
  <si>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</si>
  <si>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</si>
  <si>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</si>
  <si>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</si>
  <si>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</si>
  <si>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</si>
  <si>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</si>
  <si>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</si>
  <si>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</si>
  <si>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</si>
  <si>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</si>
  <si>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</si>
  <si>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</si>
  <si>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</si>
  <si>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</si>
  <si>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</si>
  <si>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</si>
  <si>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</si>
  <si>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</si>
  <si>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</si>
  <si>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</si>
  <si>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</si>
  <si>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</si>
  <si>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</si>
  <si>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</si>
  <si>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</si>
  <si>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</si>
  <si>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</si>
  <si>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</si>
  <si>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</si>
  <si>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</si>
  <si>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</si>
  <si>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</si>
  <si>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</si>
  <si>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</si>
  <si>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</si>
  <si>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</si>
  <si>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</si>
  <si>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</si>
  <si>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</si>
  <si>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</si>
  <si>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</si>
  <si>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</si>
  <si>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</si>
  <si>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</si>
  <si>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</si>
  <si>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</si>
  <si>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</si>
  <si>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</si>
  <si>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</si>
  <si>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</si>
  <si>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</si>
  <si>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</si>
  <si>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</si>
  <si>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</si>
  <si>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</si>
  <si>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</si>
  <si>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</si>
  <si>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</si>
  <si>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</si>
  <si>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</si>
  <si>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</si>
  <si>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</si>
  <si>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</si>
  <si>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</si>
  <si>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</si>
  <si>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</si>
  <si>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</si>
  <si>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</si>
  <si>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</si>
  <si>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</si>
  <si>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</si>
  <si>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</si>
  <si>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</si>
  <si>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</si>
  <si>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</si>
  <si>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</si>
  <si>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</si>
  <si>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</si>
  <si>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</si>
  <si>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</si>
  <si>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</si>
  <si>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</si>
  <si>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</si>
  <si>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</si>
  <si>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</si>
  <si>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</si>
  <si>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</si>
  <si>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</si>
  <si>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</si>
  <si>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</si>
  <si>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</si>
  <si>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</si>
  <si>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</si>
  <si>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</si>
  <si>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</si>
  <si>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</si>
  <si>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</si>
  <si>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</si>
  <si>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</si>
  <si>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</si>
  <si>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</si>
  <si>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</si>
  <si>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</si>
  <si>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</si>
  <si>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</si>
  <si>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</si>
  <si>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</si>
  <si>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</si>
  <si>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</si>
  <si>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</si>
  <si>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</si>
  <si>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</si>
  <si>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</si>
  <si>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</si>
  <si>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</si>
  <si>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</si>
  <si>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</si>
  <si>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</si>
  <si>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</si>
  <si>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</si>
  <si>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</si>
  <si>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</si>
  <si>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</si>
  <si>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</si>
  <si>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</si>
  <si>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</si>
  <si>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</si>
  <si>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</si>
  <si>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</si>
  <si>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</si>
  <si>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</si>
  <si>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</si>
  <si>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</si>
  <si>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</si>
  <si>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</si>
  <si>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</si>
  <si>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</si>
  <si>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</si>
  <si>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</si>
  <si>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</si>
  <si>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</si>
  <si>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</si>
  <si>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</si>
  <si>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</si>
  <si>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</si>
  <si>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</si>
  <si>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</si>
  <si>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</si>
  <si>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</si>
  <si>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</si>
  <si>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</si>
  <si>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</si>
  <si>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</si>
  <si>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</si>
  <si>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</si>
  <si>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</si>
  <si>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</si>
  <si>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</si>
  <si>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</si>
  <si>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</si>
  <si>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</si>
  <si>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</si>
  <si>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</si>
  <si>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</si>
  <si>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</si>
  <si>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</si>
  <si>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</si>
  <si>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</si>
  <si>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</si>
  <si>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</si>
  <si>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</si>
  <si>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</si>
  <si>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</si>
  <si>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</si>
  <si>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</si>
  <si>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</si>
  <si>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</si>
  <si>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</si>
  <si>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</si>
  <si>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</si>
  <si>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</si>
  <si>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</si>
  <si>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</si>
  <si>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</si>
  <si>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</si>
  <si>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</si>
  <si>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</si>
  <si>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</si>
  <si>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</si>
  <si>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</si>
  <si>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</si>
  <si>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</si>
  <si>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</si>
  <si>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</si>
  <si>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</si>
  <si>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</si>
  <si>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</si>
  <si>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</si>
  <si>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</si>
  <si>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</si>
  <si>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</si>
  <si>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</si>
  <si>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</si>
  <si>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</si>
  <si>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</si>
  <si>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</si>
  <si>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</si>
  <si>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</si>
  <si>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</si>
  <si>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</si>
  <si>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</si>
  <si>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</si>
  <si>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</si>
  <si>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</si>
  <si>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</si>
  <si>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</si>
  <si>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</si>
  <si>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</si>
  <si>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</si>
  <si>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</si>
  <si>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</si>
  <si>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</si>
  <si>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</si>
  <si>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</si>
  <si>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</si>
  <si>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</si>
  <si>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</si>
  <si>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</si>
  <si>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</si>
  <si>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</si>
  <si>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</si>
  <si>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</si>
  <si>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</si>
  <si>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</si>
  <si>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</si>
  <si>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</si>
  <si>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</si>
  <si>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</si>
  <si>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</si>
  <si>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</si>
  <si>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</si>
  <si>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</si>
  <si>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</si>
  <si>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</si>
  <si>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</si>
  <si>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</si>
  <si>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</si>
  <si>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</si>
  <si>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</si>
  <si>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</si>
  <si>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</si>
  <si>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</si>
  <si>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</si>
  <si>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</si>
  <si>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</si>
  <si>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</si>
  <si>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</si>
  <si>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</si>
  <si>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</si>
  <si>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</si>
  <si>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</si>
  <si>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</si>
  <si>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</si>
  <si>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</si>
  <si>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</si>
  <si>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</si>
  <si>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</si>
  <si>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</si>
  <si>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</si>
  <si>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</si>
  <si>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</si>
  <si>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</si>
  <si>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</si>
  <si>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</si>
  <si>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</si>
  <si>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</si>
  <si>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</si>
  <si>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</si>
  <si>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</si>
  <si>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</si>
  <si>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</si>
  <si>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</si>
  <si>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</si>
  <si>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</si>
  <si>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</si>
  <si>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</si>
  <si>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</si>
  <si>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</si>
  <si>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</si>
  <si>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</si>
  <si>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</si>
  <si>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</si>
  <si>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</si>
  <si>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</si>
  <si>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</si>
  <si>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</si>
  <si>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</si>
  <si>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</si>
  <si>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</si>
  <si>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</si>
  <si>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</si>
  <si>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</si>
  <si>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</si>
  <si>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</si>
  <si>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</si>
  <si>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</si>
  <si>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</si>
  <si>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</si>
  <si>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</si>
  <si>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</si>
  <si>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</si>
  <si>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</si>
  <si>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</si>
  <si>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</si>
  <si>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</si>
  <si>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</si>
  <si>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</si>
  <si>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</si>
  <si>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</si>
  <si>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</si>
  <si>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</si>
  <si>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</si>
  <si>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</si>
  <si>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</si>
  <si>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</si>
  <si>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</si>
  <si>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</si>
  <si>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</si>
  <si>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</si>
  <si>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</si>
  <si>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</si>
  <si>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</si>
  <si>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</si>
  <si>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</si>
  <si>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</si>
  <si>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</si>
  <si>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</si>
  <si>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</si>
  <si>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</si>
  <si>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</si>
  <si>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</si>
  <si>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</si>
  <si>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</si>
  <si>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</si>
  <si>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</si>
  <si>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</si>
  <si>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</si>
  <si>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</si>
  <si>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</si>
  <si>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</si>
  <si>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</si>
  <si>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</si>
  <si>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</si>
  <si>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</si>
  <si>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</si>
  <si>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</si>
  <si>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</si>
  <si>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</si>
  <si>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</si>
  <si>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</si>
  <si>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</si>
  <si>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</si>
  <si>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</si>
  <si>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</si>
  <si>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</si>
  <si>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</si>
  <si>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</si>
  <si>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</si>
  <si>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</si>
  <si>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</si>
  <si>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</si>
  <si>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</si>
  <si>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</si>
  <si>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</si>
  <si>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</si>
  <si>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</si>
  <si>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</si>
  <si>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</si>
  <si>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</si>
  <si>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</si>
  <si>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</si>
  <si>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</si>
  <si>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</si>
  <si>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</si>
  <si>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</si>
  <si>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</si>
  <si>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</si>
  <si>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</si>
  <si>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</si>
  <si>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</si>
  <si>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</si>
  <si>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</si>
  <si>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</si>
  <si>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</si>
  <si>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</si>
  <si>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</si>
  <si>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</si>
  <si>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</si>
  <si>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</si>
  <si>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</si>
  <si>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</si>
  <si>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</si>
  <si>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</si>
  <si>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</si>
  <si>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</si>
  <si>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</si>
  <si>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</si>
  <si>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</si>
  <si>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</si>
  <si>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</si>
  <si>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</si>
  <si>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</si>
  <si>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</si>
  <si>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</si>
  <si>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</si>
  <si>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</si>
  <si>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</si>
  <si>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</si>
  <si>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</si>
  <si>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</si>
  <si>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</si>
  <si>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</si>
  <si>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</si>
  <si>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</si>
  <si>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</si>
  <si>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</si>
  <si>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</si>
  <si>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</si>
  <si>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</si>
  <si>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</si>
  <si>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</si>
  <si>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</si>
  <si>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</si>
  <si>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</si>
  <si>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</si>
  <si>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</si>
  <si>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</si>
  <si>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</si>
  <si>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</si>
  <si>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</si>
  <si>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</si>
  <si>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</si>
  <si>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</si>
  <si>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</si>
  <si>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</si>
  <si>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</si>
  <si>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</si>
  <si>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</si>
  <si>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</si>
  <si>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</si>
  <si>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</si>
  <si>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</si>
  <si>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</si>
  <si>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</si>
  <si>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</si>
  <si>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</si>
  <si>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</si>
  <si>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</si>
  <si>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</si>
  <si>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</si>
  <si>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</si>
  <si>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</si>
  <si>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</si>
  <si>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</si>
  <si>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</si>
  <si>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</si>
  <si>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</si>
  <si>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</si>
  <si>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</si>
  <si>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</si>
  <si>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</si>
  <si>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</si>
  <si>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</si>
  <si>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</si>
  <si>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</si>
  <si>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</si>
  <si>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</si>
  <si>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</si>
  <si>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</si>
  <si>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</si>
  <si>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</si>
  <si>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</si>
  <si>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</si>
  <si>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</si>
  <si>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</si>
  <si>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</si>
  <si>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</si>
  <si>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</si>
  <si>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</si>
  <si>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</si>
  <si>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</si>
  <si>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</si>
  <si>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</si>
  <si>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</si>
  <si>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</si>
  <si>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</si>
  <si>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</si>
  <si>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</si>
  <si>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</si>
  <si>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</si>
  <si>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</si>
  <si>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</si>
  <si>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</si>
  <si>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</si>
  <si>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</si>
  <si>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</si>
  <si>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</si>
  <si>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</si>
  <si>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</si>
  <si>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</si>
  <si>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</si>
  <si>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</si>
  <si>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</si>
  <si>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</si>
  <si>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</si>
  <si>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</si>
  <si>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</si>
  <si>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</si>
  <si>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</si>
  <si>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</si>
  <si>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</si>
  <si>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</si>
  <si>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</si>
  <si>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</si>
  <si>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</si>
  <si>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</si>
  <si>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</si>
  <si>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</si>
  <si>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</si>
  <si>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</si>
  <si>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</si>
  <si>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</si>
  <si>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</si>
  <si>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</si>
  <si>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</si>
  <si>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</si>
  <si>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</si>
  <si>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</si>
  <si>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</si>
  <si>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</si>
  <si>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</si>
  <si>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</si>
  <si>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</si>
  <si>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</si>
  <si>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</si>
  <si>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</si>
  <si>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</si>
  <si>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</si>
  <si>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</si>
  <si>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</si>
  <si>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</si>
  <si>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</si>
  <si>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</si>
  <si>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</si>
  <si>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</si>
  <si>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</si>
  <si>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</si>
  <si>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</si>
  <si>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</si>
  <si>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</si>
  <si>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</si>
  <si>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</si>
  <si>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</si>
  <si>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</si>
  <si>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</si>
  <si>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</si>
  <si>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</si>
  <si>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</si>
  <si>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</si>
  <si>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</si>
  <si>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</si>
  <si>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</si>
  <si>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</si>
  <si>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</si>
  <si>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</si>
  <si>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</si>
  <si>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</si>
  <si>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</si>
  <si>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</si>
  <si>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</si>
  <si>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</si>
  <si>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</si>
  <si>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</si>
  <si>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</si>
  <si>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</si>
  <si>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</si>
  <si>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</si>
  <si>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</si>
  <si>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</si>
  <si>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</si>
  <si>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</si>
  <si>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</si>
  <si>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</si>
  <si>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</si>
  <si>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</si>
  <si>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</si>
  <si>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</si>
  <si>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</si>
  <si>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</si>
  <si>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</si>
  <si>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</si>
  <si>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</si>
  <si>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</si>
  <si>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</si>
  <si>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</si>
  <si>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</si>
  <si>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</si>
  <si>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</si>
  <si>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</si>
  <si>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</si>
  <si>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</si>
  <si>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</si>
  <si>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</si>
  <si>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</si>
  <si>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</si>
  <si>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</si>
  <si>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</si>
  <si>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</si>
  <si>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</si>
  <si>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</si>
  <si>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</si>
  <si>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</si>
  <si>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</si>
  <si>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</si>
  <si>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</si>
  <si>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</si>
  <si>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</si>
  <si>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</si>
  <si>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</si>
  <si>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</si>
  <si>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</si>
  <si>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</si>
  <si>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</si>
  <si>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</si>
  <si>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</si>
  <si>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</si>
  <si>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</si>
  <si>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</si>
  <si>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</si>
  <si>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</si>
  <si>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</si>
  <si>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</si>
  <si>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</si>
  <si>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</si>
  <si>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</si>
  <si>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</si>
  <si>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</si>
  <si>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</si>
  <si>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</si>
  <si>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</si>
  <si>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</si>
  <si>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</si>
  <si>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</si>
  <si>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</si>
  <si>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</si>
  <si>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</si>
  <si>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</si>
  <si>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</si>
  <si>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</si>
  <si>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</si>
  <si>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</si>
  <si>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</si>
  <si>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</si>
  <si>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</si>
  <si>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</si>
  <si>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</si>
  <si>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</si>
  <si>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</si>
  <si>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</si>
  <si>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</si>
  <si>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</si>
  <si>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</si>
  <si>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</si>
  <si>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</si>
  <si>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</si>
  <si>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</si>
  <si>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</si>
  <si>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</si>
  <si>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</si>
  <si>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</si>
  <si>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</si>
  <si>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</si>
  <si>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</si>
  <si>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</si>
  <si>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</si>
  <si>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</si>
  <si>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</si>
  <si>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</si>
  <si>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</si>
  <si>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</si>
  <si>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</si>
  <si>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</si>
  <si>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</si>
  <si>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</si>
  <si>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</si>
  <si>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</si>
  <si>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</si>
  <si>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</si>
  <si>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</si>
  <si>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</si>
  <si>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</si>
  <si>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</si>
  <si>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</si>
  <si>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</si>
  <si>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</si>
  <si>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</si>
  <si>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</si>
  <si>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</si>
  <si>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</si>
  <si>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</si>
  <si>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</si>
  <si>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</si>
  <si>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</si>
  <si>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</si>
  <si>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</si>
  <si>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</si>
  <si>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</si>
  <si>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</si>
  <si>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</si>
  <si>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</si>
  <si>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</si>
  <si>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</si>
  <si>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</si>
  <si>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</si>
  <si>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</si>
  <si>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</si>
  <si>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</si>
  <si>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</si>
  <si>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</si>
  <si>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</si>
  <si>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</si>
  <si>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</si>
  <si>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</si>
  <si>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</si>
  <si>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</si>
  <si>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</si>
  <si>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</si>
  <si>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</si>
  <si>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</si>
  <si>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</si>
  <si>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</si>
  <si>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</si>
  <si>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</si>
  <si>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</si>
  <si>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</si>
  <si>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</si>
  <si>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</si>
  <si>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</si>
  <si>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</si>
  <si>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</si>
  <si>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</si>
  <si>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</si>
  <si>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</si>
  <si>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</si>
  <si>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</si>
  <si>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</si>
  <si>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</si>
  <si>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</si>
  <si>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</si>
  <si>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</si>
  <si>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</si>
  <si>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</si>
  <si>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</si>
  <si>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</si>
  <si>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</si>
  <si>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</si>
  <si>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</si>
  <si>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</si>
  <si>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</si>
  <si>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</si>
  <si>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</si>
  <si>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</si>
  <si>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</si>
  <si>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</si>
  <si>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</si>
  <si>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</si>
  <si>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</si>
  <si>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</si>
  <si>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</si>
  <si>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</si>
  <si>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</si>
  <si>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</si>
  <si>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</si>
  <si>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</si>
  <si>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</si>
  <si>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</si>
  <si>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</si>
  <si>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</si>
  <si>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</si>
  <si>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</si>
  <si>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</si>
  <si>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</si>
  <si>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</si>
  <si>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</si>
  <si>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</si>
  <si>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</si>
  <si>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</si>
  <si>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</si>
  <si>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</si>
  <si>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</si>
  <si>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</si>
  <si>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</si>
  <si>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</si>
  <si>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</si>
  <si>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</si>
  <si>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</si>
  <si>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</si>
  <si>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</si>
  <si>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</si>
  <si>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</si>
  <si>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</si>
  <si>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</si>
  <si>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</si>
  <si>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</si>
  <si>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</si>
  <si>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</si>
  <si>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</si>
  <si>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</si>
  <si>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</si>
  <si>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</si>
  <si>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</si>
  <si>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</si>
  <si>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</si>
  <si>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</si>
  <si>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</si>
  <si>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</si>
  <si>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</si>
  <si>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</si>
  <si>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</si>
  <si>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</si>
  <si>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</si>
  <si>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</si>
  <si>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</si>
  <si>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</si>
  <si>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</si>
  <si>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</si>
  <si>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</si>
  <si>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</si>
  <si>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</si>
  <si>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</si>
  <si>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</si>
  <si>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</si>
  <si>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</si>
  <si>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</si>
  <si>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</si>
  <si>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</si>
  <si>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</si>
  <si>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</si>
  <si>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</si>
  <si>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</si>
  <si>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</si>
  <si>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</si>
  <si>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</si>
  <si>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</si>
  <si>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</si>
  <si>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</si>
  <si>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</si>
  <si>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</si>
  <si>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</si>
  <si>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</si>
  <si>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</si>
  <si>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</si>
  <si>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</si>
  <si>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</si>
  <si>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</si>
  <si>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</si>
  <si>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</si>
  <si>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</si>
  <si>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</si>
  <si>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</si>
  <si>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</si>
  <si>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</si>
  <si>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</si>
  <si>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</si>
  <si>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</si>
  <si>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</si>
  <si>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</si>
  <si>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</si>
  <si>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</si>
  <si>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</si>
  <si>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</si>
  <si>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</si>
  <si>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</si>
  <si>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</si>
  <si>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</si>
  <si>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</si>
  <si>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</si>
  <si>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</si>
  <si>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</si>
  <si>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</si>
  <si>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</si>
  <si>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</si>
  <si>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</si>
  <si>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</si>
  <si>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</si>
  <si>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</si>
  <si>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</si>
  <si>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</si>
  <si>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</si>
  <si>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</si>
  <si>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</si>
  <si>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</si>
  <si>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</si>
  <si>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</si>
  <si>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</si>
  <si>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</si>
  <si>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</si>
  <si>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</si>
  <si>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</si>
  <si>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</si>
  <si>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</si>
  <si>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</si>
  <si>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</si>
  <si>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</si>
  <si>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</si>
  <si>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</si>
  <si>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</si>
  <si>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</si>
  <si>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</si>
  <si>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</si>
  <si>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</si>
  <si>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</si>
  <si>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</si>
  <si>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</si>
  <si>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</si>
  <si>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</si>
  <si>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</si>
  <si>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</si>
  <si>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</si>
  <si>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</si>
  <si>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</si>
  <si>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</si>
  <si>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</si>
  <si>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</si>
  <si>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</si>
  <si>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</si>
  <si>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</si>
  <si>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</si>
  <si>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</si>
  <si>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</si>
  <si>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</si>
  <si>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</si>
  <si>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</si>
  <si>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</si>
  <si>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</si>
  <si>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</si>
  <si>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</si>
  <si>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</si>
  <si>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</si>
  <si>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</si>
  <si>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</si>
  <si>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</si>
  <si>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</si>
  <si>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</si>
  <si>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</si>
  <si>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</si>
  <si>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</si>
  <si>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</si>
  <si>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</si>
  <si>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</si>
  <si>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</si>
  <si>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</si>
  <si>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</si>
  <si>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</si>
  <si>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</si>
  <si>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</si>
  <si>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</si>
  <si>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</si>
  <si>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</si>
  <si>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</si>
  <si>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</si>
  <si>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</si>
  <si>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</si>
  <si>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</si>
  <si>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</si>
  <si>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</si>
  <si>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</si>
  <si>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</si>
  <si>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</si>
  <si>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</si>
  <si>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</si>
  <si>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</si>
  <si>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</si>
  <si>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</si>
  <si>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</si>
  <si>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</si>
  <si>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</si>
  <si>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</si>
  <si>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</si>
  <si>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</si>
  <si>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</si>
  <si>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</si>
  <si>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</si>
  <si>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</si>
  <si>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</si>
  <si>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</si>
  <si>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</si>
  <si>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</si>
  <si>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</si>
  <si>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</si>
  <si>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</si>
  <si>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</si>
  <si>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</si>
  <si>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</si>
  <si>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</si>
  <si>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</si>
  <si>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</si>
  <si>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</si>
  <si>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</si>
  <si>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</si>
  <si>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</si>
  <si>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</si>
  <si>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</si>
  <si>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</si>
  <si>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</si>
  <si>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</si>
  <si>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</si>
  <si>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</si>
  <si>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</si>
  <si>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</si>
  <si>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</si>
  <si>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</si>
  <si>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</si>
  <si>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</si>
  <si>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</si>
  <si>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</si>
  <si>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</si>
  <si>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</si>
  <si>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</si>
  <si>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</si>
  <si>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</si>
  <si>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</si>
  <si>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</si>
  <si>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</si>
  <si>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</si>
  <si>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</si>
  <si>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</si>
  <si>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</si>
  <si>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</si>
  <si>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</si>
  <si>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</si>
  <si>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</si>
  <si>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</si>
  <si>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</si>
  <si>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</si>
  <si>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</si>
  <si>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</si>
  <si>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</si>
  <si>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</si>
  <si>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</si>
  <si>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</si>
  <si>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</si>
  <si>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</si>
  <si>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</si>
  <si>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</si>
  <si>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</si>
  <si>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</si>
  <si>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</si>
  <si>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</si>
  <si>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</si>
  <si>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</si>
  <si>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</si>
  <si>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</si>
  <si>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</si>
  <si>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</si>
  <si>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</si>
  <si>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</si>
  <si>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</si>
  <si>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</si>
  <si>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</si>
  <si>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</si>
  <si>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</si>
  <si>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</si>
  <si>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</si>
  <si>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</si>
  <si>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</si>
  <si>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</si>
  <si>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</si>
  <si>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</si>
  <si>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</si>
  <si>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</si>
  <si>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</si>
  <si>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</si>
  <si>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</si>
  <si>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</si>
  <si>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</si>
  <si>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</si>
  <si>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</si>
  <si>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</si>
  <si>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</si>
  <si>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</si>
  <si>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</si>
  <si>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</si>
  <si>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</si>
  <si>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</si>
  <si>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</si>
  <si>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</si>
  <si>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</si>
  <si>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</si>
  <si>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</si>
  <si>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</si>
  <si>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</si>
  <si>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</si>
  <si>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</si>
  <si>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</si>
  <si>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</si>
  <si>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</si>
  <si>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</si>
  <si>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</si>
  <si>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</si>
  <si>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</si>
  <si>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</si>
  <si>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</si>
  <si>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</si>
  <si>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</si>
  <si>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</si>
  <si>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</si>
  <si>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</si>
  <si>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</si>
  <si>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</si>
  <si>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</si>
  <si>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</si>
  <si>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</si>
  <si>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</si>
  <si>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</si>
  <si>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</si>
  <si>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</si>
  <si>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</si>
  <si>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</si>
  <si>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</si>
  <si>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</si>
  <si>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</si>
  <si>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</si>
  <si>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</si>
  <si>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</si>
  <si>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</si>
  <si>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</si>
  <si>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</si>
  <si>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</si>
  <si>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</si>
  <si>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</si>
  <si>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</si>
  <si>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</si>
  <si>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</si>
  <si>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</si>
  <si>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</si>
  <si>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</si>
  <si>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</si>
  <si>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</si>
  <si>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</si>
  <si>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</si>
  <si>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</si>
  <si>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</si>
  <si>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</si>
  <si>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</si>
  <si>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</si>
  <si>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</si>
  <si>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</si>
  <si>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</si>
  <si>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</si>
  <si>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</si>
  <si>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</si>
  <si>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</si>
  <si>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</si>
  <si>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</si>
  <si>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</si>
  <si>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</si>
  <si>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</si>
  <si>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</si>
  <si>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</si>
  <si>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</si>
  <si>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</si>
  <si>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</si>
  <si>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</si>
  <si>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</si>
  <si>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</si>
  <si>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</si>
  <si>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</si>
  <si>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</si>
  <si>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</si>
  <si>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</si>
  <si>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</si>
  <si>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</si>
  <si>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</si>
  <si>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</si>
  <si>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</si>
  <si>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</si>
  <si>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</si>
  <si>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</si>
  <si>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</si>
  <si>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</si>
  <si>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</si>
  <si>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</si>
  <si>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</si>
  <si>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</si>
  <si>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</si>
  <si>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</si>
  <si>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</si>
  <si>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</si>
  <si>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</si>
  <si>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</si>
  <si>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</si>
  <si>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</si>
  <si>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</si>
  <si>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</si>
  <si>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</si>
  <si>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</si>
  <si>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</si>
  <si>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</si>
  <si>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</si>
  <si>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</si>
  <si>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</si>
  <si>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</si>
  <si>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</si>
  <si>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</si>
  <si>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</si>
  <si>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</si>
  <si>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</si>
  <si>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</si>
  <si>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</si>
  <si>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</si>
  <si>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</si>
  <si>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</si>
  <si>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</si>
  <si>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</si>
  <si>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</si>
  <si>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</si>
  <si>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</si>
  <si>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</si>
  <si>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</si>
  <si>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</si>
  <si>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</si>
  <si>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</si>
  <si>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</si>
  <si>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</si>
  <si>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</si>
  <si>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</si>
  <si>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</si>
  <si>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</si>
  <si>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</si>
  <si>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</si>
  <si>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</si>
  <si>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</si>
  <si>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</si>
  <si>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</si>
  <si>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</si>
  <si>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</si>
  <si>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</si>
  <si>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</si>
  <si>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</si>
  <si>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</si>
  <si>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</si>
  <si>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</si>
  <si>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</si>
  <si>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</si>
  <si>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</si>
  <si>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</si>
  <si>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</si>
  <si>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</si>
  <si>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</si>
  <si>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</si>
  <si>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</si>
  <si>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</si>
  <si>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</si>
  <si>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</si>
  <si>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</si>
  <si>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</si>
  <si>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</si>
  <si>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</si>
  <si>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</si>
  <si>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</si>
  <si>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</si>
  <si>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</si>
  <si>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</si>
  <si>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</si>
  <si>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</si>
  <si>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</si>
  <si>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</si>
  <si>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</si>
  <si>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</si>
  <si>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</si>
  <si>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</si>
  <si>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</si>
  <si>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</si>
  <si>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</si>
  <si>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</si>
  <si>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</si>
  <si>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</si>
  <si>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</si>
  <si>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</si>
  <si>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</si>
  <si>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</si>
  <si>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</si>
  <si>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</si>
  <si>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</si>
  <si>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</si>
  <si>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</si>
  <si>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</si>
  <si>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</si>
  <si>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</si>
  <si>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</si>
  <si>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</si>
  <si>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</si>
  <si>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</si>
  <si>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</si>
  <si>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</si>
  <si>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</si>
  <si>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</si>
  <si>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</si>
  <si>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</si>
  <si>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</si>
  <si>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</si>
  <si>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</si>
  <si>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</si>
  <si>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</si>
  <si>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</si>
  <si>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</si>
  <si>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</si>
  <si>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</si>
  <si>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</si>
  <si>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</si>
  <si>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</si>
  <si>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</si>
  <si>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</si>
  <si>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</si>
  <si>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</si>
  <si>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</si>
  <si>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</si>
  <si>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</si>
  <si>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</si>
  <si>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</si>
  <si>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</si>
  <si>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</si>
  <si>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</si>
  <si>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</si>
  <si>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</si>
  <si>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</si>
  <si>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</si>
  <si>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</si>
  <si>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</si>
  <si>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</si>
  <si>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</si>
  <si>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</si>
  <si>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</si>
  <si>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</si>
  <si>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</si>
  <si>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</si>
  <si>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</si>
  <si>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</si>
  <si>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</si>
  <si>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</si>
  <si>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</si>
  <si>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</si>
  <si>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</si>
  <si>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</si>
  <si>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</si>
  <si>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</si>
  <si>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</si>
  <si>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</si>
  <si>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</si>
  <si>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</si>
  <si>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</si>
  <si>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</si>
  <si>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</si>
  <si>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</si>
  <si>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</si>
  <si>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</si>
  <si>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</si>
  <si>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</si>
  <si>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</si>
  <si>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</si>
  <si>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</si>
  <si>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</si>
  <si>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</si>
  <si>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</si>
  <si>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</si>
  <si>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</si>
  <si>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</si>
  <si>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</si>
  <si>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</si>
  <si>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</si>
  <si>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</si>
  <si>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</si>
  <si>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</si>
  <si>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</si>
  <si>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</si>
  <si>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</si>
  <si>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</si>
  <si>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</si>
  <si>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</si>
  <si>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</si>
  <si>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</si>
  <si>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</si>
  <si>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</si>
  <si>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</si>
  <si>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</si>
  <si>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</si>
  <si>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</si>
  <si>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</si>
  <si>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</si>
  <si>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</si>
  <si>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</si>
  <si>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</si>
  <si>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</si>
  <si>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</si>
  <si>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</si>
  <si>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</si>
  <si>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</si>
  <si>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</si>
  <si>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</si>
  <si>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</si>
  <si>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</si>
  <si>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</si>
  <si>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</si>
  <si>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</si>
  <si>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</si>
  <si>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</si>
  <si>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</si>
  <si>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</si>
  <si>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</si>
  <si>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</si>
  <si>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</si>
  <si>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</si>
  <si>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</si>
  <si>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</si>
  <si>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</si>
  <si>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</si>
  <si>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</si>
  <si>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</si>
  <si>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</si>
  <si>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</si>
  <si>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</si>
  <si>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</si>
  <si>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</si>
  <si>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</si>
  <si>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</si>
  <si>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</si>
  <si>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</si>
  <si>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</si>
  <si>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</si>
  <si>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</si>
  <si>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</si>
  <si>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</si>
  <si>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</si>
  <si>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</si>
  <si>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</si>
  <si>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</si>
  <si>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</si>
  <si>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</si>
  <si>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</si>
  <si>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</si>
  <si>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</si>
  <si>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</si>
  <si>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</si>
  <si>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</si>
  <si>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</si>
  <si>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</si>
  <si>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</si>
  <si>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</si>
  <si>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</si>
  <si>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</si>
  <si>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</si>
  <si>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</si>
  <si>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</si>
  <si>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</si>
  <si>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</si>
  <si>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</si>
  <si>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</si>
  <si>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</si>
  <si>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</si>
  <si>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</si>
  <si>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</si>
  <si>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</si>
  <si>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</si>
  <si>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</si>
  <si>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</si>
  <si>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</si>
  <si>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</si>
  <si>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</si>
  <si>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</si>
  <si>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</si>
  <si>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</si>
  <si>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</si>
  <si>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</si>
  <si>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</si>
  <si>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</si>
  <si>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</si>
  <si>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</si>
  <si>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</si>
  <si>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</si>
  <si>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</si>
  <si>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</si>
  <si>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</si>
  <si>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</si>
  <si>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</si>
  <si>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</si>
  <si>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</si>
  <si>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</si>
  <si>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</si>
  <si>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</si>
  <si>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</si>
  <si>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</si>
  <si>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</si>
  <si>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</si>
  <si>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</si>
  <si>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</si>
  <si>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</si>
  <si>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</si>
  <si>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</si>
  <si>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</si>
  <si>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</si>
  <si>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</si>
  <si>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</si>
  <si>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</si>
  <si>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</si>
  <si>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</si>
  <si>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</si>
  <si>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</si>
  <si>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</si>
  <si>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</si>
  <si>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</si>
  <si>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</si>
  <si>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</si>
  <si>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</si>
  <si>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</si>
  <si>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</si>
  <si>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</si>
  <si>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</si>
  <si>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</si>
  <si>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</si>
  <si>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</si>
  <si>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</si>
  <si>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</si>
  <si>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</si>
  <si>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</si>
  <si>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</si>
  <si>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</si>
  <si>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</si>
  <si>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</si>
  <si>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</si>
  <si>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</si>
  <si>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</si>
  <si>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</si>
  <si>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</si>
  <si>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</si>
  <si>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</si>
  <si>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</si>
  <si>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</si>
  <si>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</si>
  <si>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</si>
  <si>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</si>
  <si>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</si>
  <si>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</si>
  <si>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</si>
  <si>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</si>
  <si>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</si>
  <si>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</si>
  <si>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</si>
  <si>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</si>
  <si>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</si>
  <si>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</si>
  <si>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</si>
  <si>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</si>
  <si>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</si>
  <si>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</si>
  <si>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</si>
  <si>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</si>
  <si>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</si>
  <si>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</si>
  <si>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</si>
  <si>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</si>
  <si>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</si>
  <si>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</si>
  <si>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</si>
  <si>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</si>
  <si>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</si>
  <si>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</si>
  <si>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</si>
  <si>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</si>
  <si>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</si>
  <si>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</si>
  <si>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</si>
  <si>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</si>
  <si>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</si>
  <si>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</si>
  <si>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</si>
  <si>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</si>
  <si>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</si>
  <si>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</si>
  <si>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</si>
  <si>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</si>
  <si>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</si>
  <si>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</si>
  <si>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</si>
  <si>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</si>
  <si>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</si>
  <si>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</si>
  <si>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</si>
  <si>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</si>
  <si>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</si>
  <si>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</si>
  <si>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</si>
  <si>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</si>
  <si>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</si>
  <si>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</si>
  <si>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</si>
  <si>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</si>
  <si>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</si>
  <si>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</si>
  <si>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</si>
  <si>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</si>
  <si>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</si>
  <si>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</si>
  <si>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</si>
  <si>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</si>
  <si>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</si>
  <si>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</si>
  <si>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</si>
  <si>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</si>
  <si>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</si>
  <si>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</si>
  <si>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</si>
  <si>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</si>
  <si>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</si>
  <si>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</si>
  <si>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</si>
  <si>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</si>
  <si>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</si>
  <si>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</si>
  <si>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</si>
  <si>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</si>
  <si>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</si>
  <si>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</si>
  <si>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</si>
  <si>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</si>
  <si>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</si>
  <si>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</si>
  <si>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</si>
  <si>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</si>
  <si>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</si>
  <si>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</si>
  <si>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</si>
  <si>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</si>
  <si>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</si>
  <si>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</si>
  <si>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</si>
  <si>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</si>
  <si>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</si>
  <si>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</si>
  <si>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</si>
  <si>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</si>
  <si>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</si>
  <si>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</si>
  <si>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</si>
  <si>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</si>
  <si>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</si>
  <si>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</si>
  <si>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</si>
  <si>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</si>
  <si>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</si>
  <si>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</si>
  <si>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</si>
  <si>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</si>
  <si>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</si>
  <si>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</si>
  <si>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</si>
  <si>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</si>
  <si>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</si>
  <si>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</si>
  <si>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</si>
  <si>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</si>
  <si>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</si>
  <si>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</si>
  <si>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</si>
  <si>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</si>
  <si>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</si>
  <si>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</si>
  <si>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</si>
  <si>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</si>
  <si>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</si>
  <si>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</si>
  <si>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</si>
  <si>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</si>
  <si>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</si>
  <si>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</si>
  <si>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</si>
  <si>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</si>
  <si>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</si>
  <si>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</si>
  <si>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</si>
  <si>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</si>
  <si>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</si>
  <si>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</si>
  <si>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</si>
  <si>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</si>
  <si>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</si>
  <si>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</si>
  <si>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</si>
  <si>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</si>
  <si>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</si>
  <si>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</si>
  <si>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</si>
  <si>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</si>
  <si>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</si>
  <si>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</si>
  <si>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</si>
  <si>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</si>
  <si>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</si>
  <si>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</si>
  <si>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</si>
  <si>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</si>
  <si>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</si>
  <si>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</si>
  <si>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</si>
  <si>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</si>
  <si>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</si>
  <si>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</si>
  <si>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</si>
  <si>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</si>
  <si>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</si>
  <si>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</si>
  <si>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</si>
  <si>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</si>
  <si>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</si>
  <si>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</si>
  <si>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</si>
  <si>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</si>
  <si>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</si>
  <si>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</si>
  <si>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</si>
  <si>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</si>
  <si>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</si>
  <si>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</si>
  <si>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</si>
  <si>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</si>
  <si>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</si>
  <si>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</si>
  <si>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</si>
  <si>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</si>
  <si>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</si>
  <si>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</si>
  <si>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</si>
  <si>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</si>
  <si>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</si>
  <si>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</si>
  <si>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</si>
  <si>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</si>
  <si>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</si>
  <si>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</si>
  <si>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</si>
  <si>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</si>
  <si>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</si>
  <si>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</si>
  <si>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</si>
  <si>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</si>
  <si>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</si>
  <si>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</si>
  <si>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</si>
  <si>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</si>
  <si>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</si>
  <si>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</si>
  <si>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</si>
  <si>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</si>
  <si>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</si>
  <si>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</si>
  <si>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</si>
  <si>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</si>
  <si>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</si>
  <si>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</si>
  <si>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</si>
  <si>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</si>
  <si>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</si>
  <si>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</si>
  <si>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</si>
  <si>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</si>
  <si>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</si>
  <si>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</si>
  <si>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</si>
  <si>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</si>
  <si>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</si>
  <si>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</si>
  <si>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</si>
  <si>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</si>
  <si>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</si>
  <si>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</si>
  <si>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</si>
  <si>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</si>
  <si>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</si>
  <si>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</si>
  <si>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</si>
  <si>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</si>
  <si>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</si>
  <si>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</si>
  <si>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</si>
  <si>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</si>
  <si>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</si>
  <si>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</si>
  <si>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</si>
  <si>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</si>
  <si>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</si>
  <si>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</si>
  <si>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</si>
  <si>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</si>
  <si>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</si>
  <si>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</si>
  <si>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</si>
  <si>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</si>
  <si>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</si>
  <si>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</si>
  <si>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</si>
  <si>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</si>
  <si>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</si>
  <si>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</si>
  <si>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</si>
  <si>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</si>
  <si>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</si>
  <si>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</si>
  <si>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</si>
  <si>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</si>
  <si>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</si>
  <si>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</si>
  <si>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</si>
  <si>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</si>
  <si>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</si>
  <si>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</si>
  <si>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</si>
  <si>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</si>
  <si>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</si>
  <si>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</si>
  <si>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</si>
  <si>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</si>
  <si>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</si>
  <si>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</si>
  <si>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</si>
  <si>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</si>
  <si>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</si>
  <si>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</si>
  <si>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</si>
  <si>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</si>
  <si>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</si>
  <si>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</si>
  <si>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</si>
  <si>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</si>
  <si>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</si>
  <si>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</si>
  <si>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</si>
  <si>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</si>
  <si>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</si>
  <si>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</si>
  <si>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</si>
  <si>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</si>
  <si>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</si>
  <si>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</si>
  <si>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</si>
  <si>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</si>
  <si>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</si>
  <si>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</si>
  <si>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</si>
  <si>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</si>
  <si>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</si>
  <si>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</si>
  <si>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</si>
  <si>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</si>
  <si>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</si>
  <si>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</si>
  <si>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</si>
  <si>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</si>
  <si>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</si>
  <si>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</si>
  <si>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</si>
  <si>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</si>
  <si>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</si>
  <si>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</si>
  <si>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</si>
  <si>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</si>
  <si>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</si>
  <si>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</si>
  <si>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</si>
  <si>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</si>
  <si>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</si>
  <si>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</si>
  <si>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</si>
  <si>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</si>
  <si>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</si>
  <si>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</si>
  <si>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</si>
  <si>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</si>
  <si>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</si>
  <si>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</si>
  <si>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</si>
  <si>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</si>
  <si>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</si>
  <si>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</si>
  <si>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</si>
  <si>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</si>
  <si>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</si>
  <si>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</si>
  <si>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</si>
  <si>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</si>
  <si>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</si>
  <si>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</si>
  <si>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</si>
  <si>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</si>
  <si>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</si>
  <si>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</si>
  <si>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</si>
  <si>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</si>
  <si>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</si>
  <si>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</si>
  <si>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</si>
  <si>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</si>
  <si>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</si>
  <si>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</si>
  <si>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</si>
  <si>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</si>
  <si>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</si>
  <si>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</si>
  <si>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</si>
  <si>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</si>
  <si>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</si>
  <si>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</si>
  <si>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</si>
  <si>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</si>
  <si>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</si>
  <si>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</si>
  <si>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</si>
  <si>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</si>
  <si>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</si>
  <si>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</si>
  <si>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</si>
  <si>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</si>
  <si>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</si>
  <si>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</si>
  <si>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</si>
  <si>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</si>
  <si>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</si>
  <si>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</si>
  <si>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</si>
  <si>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</si>
  <si>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</si>
  <si>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</si>
  <si>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</si>
  <si>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</si>
  <si>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</si>
  <si>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</si>
  <si>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</si>
  <si>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</si>
  <si>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</si>
  <si>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</si>
  <si>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</si>
  <si>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</si>
  <si>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</si>
  <si>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</si>
  <si>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</si>
  <si>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</si>
  <si>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</si>
  <si>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</si>
  <si>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</si>
  <si>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</si>
  <si>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</si>
  <si>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</si>
  <si>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</si>
  <si>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</si>
  <si>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</si>
  <si>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</si>
  <si>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</si>
  <si>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</si>
  <si>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</si>
  <si>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</si>
  <si>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</si>
  <si>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</si>
  <si>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</si>
  <si>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</si>
  <si>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</si>
  <si>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</si>
  <si>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</si>
  <si>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</si>
  <si>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</si>
  <si>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</si>
  <si>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</si>
  <si>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</si>
  <si>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</si>
  <si>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</si>
  <si>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</si>
  <si>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</si>
  <si>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</si>
  <si>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</si>
  <si>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</si>
  <si>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</si>
  <si>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</si>
  <si>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</si>
  <si>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</si>
  <si>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</si>
  <si>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</si>
  <si>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</si>
  <si>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</si>
  <si>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</si>
  <si>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</si>
  <si>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</si>
  <si>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</si>
  <si>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</si>
  <si>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</si>
  <si>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</si>
  <si>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</si>
  <si>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</si>
  <si>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</si>
  <si>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</si>
  <si>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</si>
  <si>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</si>
  <si>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</si>
  <si>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</si>
  <si>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</si>
  <si>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</si>
  <si>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</si>
  <si>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</si>
  <si>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</si>
  <si>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</si>
  <si>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</si>
  <si>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</si>
  <si>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</si>
  <si>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</si>
  <si>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</si>
  <si>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</si>
  <si>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</si>
  <si>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</si>
  <si>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</si>
  <si>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</si>
  <si>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</si>
  <si>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</si>
  <si>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</si>
  <si>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</si>
  <si>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</si>
  <si>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</si>
  <si>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</si>
  <si>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</si>
  <si>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</si>
  <si>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</si>
  <si>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</si>
  <si>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</si>
  <si>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</si>
  <si>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</si>
  <si>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</si>
  <si>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</si>
  <si>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</si>
  <si>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</si>
  <si>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</si>
  <si>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</si>
  <si>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</si>
  <si>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</si>
  <si>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</si>
  <si>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</si>
  <si>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</si>
  <si>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</si>
  <si>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</si>
  <si>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</si>
  <si>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</si>
  <si>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</si>
  <si>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</si>
  <si>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</si>
  <si>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</si>
  <si>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</si>
  <si>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</si>
  <si>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</si>
  <si>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</si>
  <si>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</si>
  <si>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</si>
  <si>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</si>
  <si>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</si>
  <si>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</si>
  <si>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</si>
  <si>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</si>
  <si>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</si>
  <si>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</si>
  <si>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</si>
  <si>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</si>
  <si>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</si>
  <si>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</si>
  <si>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</si>
  <si>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</si>
  <si>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</si>
  <si>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</si>
  <si>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</si>
  <si>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</si>
  <si>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</si>
  <si>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</si>
  <si>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</si>
  <si>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</si>
  <si>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</si>
  <si>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</si>
  <si>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</si>
  <si>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</si>
  <si>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</si>
  <si>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</si>
  <si>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</si>
  <si>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</si>
  <si>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</si>
  <si>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</si>
  <si>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</si>
  <si>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</si>
  <si>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</si>
  <si>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</si>
  <si>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</si>
  <si>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</si>
  <si>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</si>
  <si>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</si>
  <si>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</si>
  <si>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</si>
  <si>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</si>
  <si>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</si>
  <si>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</si>
  <si>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</si>
  <si>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</si>
  <si>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</si>
  <si>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</si>
  <si>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</si>
  <si>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</si>
  <si>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</si>
  <si>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</si>
  <si>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</si>
  <si>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</si>
  <si>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</si>
  <si>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</si>
  <si>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</si>
  <si>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</si>
  <si>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</si>
  <si>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</si>
  <si>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</si>
  <si>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</si>
  <si>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</si>
  <si>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</si>
  <si>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</si>
  <si>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</si>
  <si>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</si>
  <si>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</si>
  <si>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</si>
  <si>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</si>
  <si>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</si>
  <si>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</si>
  <si>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</si>
  <si>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</si>
  <si>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</si>
  <si>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</si>
  <si>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</si>
  <si>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</si>
  <si>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</si>
  <si>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</si>
  <si>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</si>
  <si>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</si>
  <si>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</si>
  <si>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</si>
  <si>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</si>
  <si>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</si>
  <si>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</si>
  <si>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</si>
  <si>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</si>
  <si>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</si>
  <si>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</si>
  <si>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</si>
  <si>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</si>
  <si>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</si>
  <si>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</si>
  <si>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</si>
  <si>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</si>
  <si>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</si>
  <si>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</si>
  <si>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</si>
  <si>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</si>
  <si>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</si>
  <si>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</si>
  <si>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</si>
  <si>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</si>
  <si>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</si>
  <si>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</si>
  <si>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</si>
  <si>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</si>
  <si>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</si>
  <si>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</si>
  <si>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</si>
  <si>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</si>
  <si>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</si>
  <si>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</si>
  <si>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</si>
  <si>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</si>
  <si>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</si>
  <si>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</si>
  <si>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</si>
  <si>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</si>
  <si>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</si>
  <si>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</si>
  <si>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</si>
  <si>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</si>
  <si>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</si>
  <si>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</si>
  <si>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</si>
  <si>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</si>
  <si>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</si>
  <si>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</si>
  <si>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</si>
  <si>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</si>
  <si>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</si>
  <si>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</si>
  <si>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</si>
  <si>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</si>
  <si>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</si>
  <si>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</si>
  <si>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</si>
  <si>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</si>
  <si>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</si>
  <si>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</si>
  <si>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</si>
  <si>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</si>
  <si>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</si>
  <si>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</si>
  <si>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</si>
  <si>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</si>
  <si>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</si>
  <si>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</si>
  <si>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</si>
  <si>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</si>
  <si>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</si>
  <si>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</si>
  <si>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</si>
  <si>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</si>
  <si>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</si>
  <si>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</si>
  <si>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</si>
  <si>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</si>
  <si>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</si>
  <si>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</si>
  <si>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</si>
  <si>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</si>
  <si>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</si>
  <si>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</si>
  <si>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</si>
  <si>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</si>
  <si>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</si>
  <si>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</si>
  <si>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</si>
  <si>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</si>
  <si>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</si>
  <si>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</si>
  <si>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</si>
  <si>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</si>
  <si>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</si>
  <si>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</si>
  <si>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</si>
  <si>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</si>
  <si>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</si>
  <si>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</si>
  <si>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</si>
  <si>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</si>
  <si>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</si>
  <si>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</si>
  <si>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</si>
  <si>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</si>
  <si>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</si>
  <si>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</si>
  <si>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</si>
  <si>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</si>
  <si>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</si>
  <si>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</si>
  <si>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</si>
  <si>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</si>
  <si>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</si>
  <si>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</si>
  <si>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</si>
  <si>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</si>
  <si>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</si>
  <si>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</si>
  <si>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</si>
  <si>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</si>
  <si>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</si>
  <si>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</si>
  <si>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</si>
  <si>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</si>
  <si>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</si>
  <si>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</si>
  <si>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</si>
  <si>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</si>
  <si>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</si>
  <si>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</si>
  <si>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</si>
  <si>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</si>
  <si>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</si>
  <si>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</si>
  <si>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</si>
  <si>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</si>
  <si>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</si>
  <si>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</si>
  <si>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</si>
  <si>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</si>
  <si>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</si>
  <si>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</si>
  <si>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</si>
  <si>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</si>
  <si>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</si>
  <si>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</si>
  <si>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</si>
  <si>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</si>
  <si>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</si>
  <si>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</si>
  <si>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</si>
  <si>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</si>
  <si>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</si>
  <si>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</si>
  <si>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</si>
  <si>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</si>
  <si>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</si>
  <si>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</si>
  <si>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</si>
  <si>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</si>
  <si>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</si>
  <si>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</si>
  <si>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</si>
  <si>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</si>
  <si>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</si>
  <si>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</si>
  <si>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</si>
  <si>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</si>
  <si>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</si>
  <si>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</si>
  <si>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</si>
  <si>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</si>
  <si>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</si>
  <si>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</si>
  <si>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</si>
  <si>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</si>
  <si>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</si>
  <si>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</si>
  <si>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</si>
  <si>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</si>
  <si>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</si>
  <si>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</si>
  <si>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</si>
  <si>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</si>
  <si>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</si>
  <si>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</si>
  <si>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</si>
  <si>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</si>
  <si>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</si>
  <si>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</si>
  <si>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</si>
  <si>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</si>
  <si>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</si>
  <si>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</si>
  <si>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</si>
  <si>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</si>
  <si>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</si>
  <si>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</si>
  <si>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</si>
  <si>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</si>
  <si>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</si>
  <si>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</si>
  <si>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</si>
  <si>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</si>
  <si>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</si>
  <si>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</si>
  <si>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</si>
  <si>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</si>
  <si>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</si>
  <si>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</si>
  <si>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</si>
  <si>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</si>
  <si>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</si>
  <si>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</si>
  <si>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</si>
  <si>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</si>
  <si>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</si>
  <si>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</si>
  <si>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</si>
  <si>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</si>
  <si>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</si>
  <si>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</si>
  <si>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</si>
  <si>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</si>
  <si>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</si>
  <si>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</si>
  <si>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</si>
  <si>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</si>
  <si>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</si>
  <si>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</si>
  <si>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</si>
  <si>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</si>
  <si>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</si>
  <si>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</si>
  <si>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</si>
  <si>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</si>
  <si>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</si>
  <si>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</si>
  <si>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</si>
  <si>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</si>
  <si>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</si>
  <si>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</si>
  <si>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</si>
  <si>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</si>
  <si>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</si>
  <si>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</si>
  <si>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</si>
  <si>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</si>
  <si>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</si>
  <si>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</si>
  <si>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</si>
  <si>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</si>
  <si>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</si>
  <si>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</si>
  <si>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</si>
  <si>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</si>
  <si>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</si>
  <si>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</si>
  <si>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</si>
  <si>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</si>
  <si>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</si>
  <si>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</si>
  <si>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</si>
  <si>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</si>
  <si>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</si>
  <si>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</si>
  <si>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</si>
  <si>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</si>
  <si>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</si>
  <si>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</si>
  <si>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</si>
  <si>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</si>
  <si>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</si>
  <si>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</si>
  <si>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</si>
  <si>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</si>
  <si>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</si>
  <si>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</si>
  <si>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</si>
  <si>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</si>
  <si>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</si>
  <si>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</si>
  <si>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</si>
  <si>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</si>
  <si>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</si>
  <si>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</si>
  <si>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</si>
  <si>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</si>
  <si>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</si>
  <si>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</si>
  <si>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</si>
  <si>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</si>
  <si>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</si>
  <si>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</si>
  <si>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</si>
  <si>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</si>
  <si>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</si>
  <si>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</si>
  <si>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</si>
  <si>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</si>
  <si>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</si>
  <si>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</si>
  <si>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</si>
  <si>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</si>
  <si>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</si>
  <si>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</si>
  <si>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</si>
  <si>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</si>
  <si>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</si>
  <si>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</si>
  <si>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</si>
  <si>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</si>
  <si>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</si>
  <si>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</si>
  <si>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</si>
  <si>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</si>
  <si>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</si>
  <si>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</si>
  <si>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</si>
  <si>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</si>
  <si>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</si>
  <si>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</si>
  <si>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</si>
  <si>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</si>
  <si>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</si>
  <si>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</si>
  <si>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</si>
  <si>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</si>
  <si>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</si>
  <si>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</si>
  <si>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</si>
  <si>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</si>
  <si>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</si>
  <si>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</si>
  <si>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</si>
  <si>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</si>
  <si>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</si>
  <si>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</si>
  <si>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</si>
  <si>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</si>
  <si>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</si>
  <si>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</si>
  <si>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</si>
  <si>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</si>
  <si>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</si>
  <si>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</si>
  <si>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</si>
  <si>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</si>
  <si>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</si>
  <si>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</si>
  <si>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</si>
  <si>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</si>
  <si>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</si>
  <si>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</si>
  <si>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</si>
  <si>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</si>
  <si>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</si>
  <si>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</si>
  <si>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</si>
  <si>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</si>
  <si>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</si>
  <si>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</si>
  <si>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</si>
  <si>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</si>
  <si>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</si>
  <si>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</si>
  <si>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</si>
  <si>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</si>
  <si>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</si>
  <si>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</si>
  <si>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</si>
  <si>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</si>
  <si>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</si>
  <si>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</si>
  <si>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</si>
  <si>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</si>
  <si>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</si>
  <si>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</si>
  <si>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</si>
  <si>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</si>
  <si>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</si>
  <si>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</si>
  <si>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</si>
  <si>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</si>
  <si>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</si>
  <si>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</si>
  <si>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</si>
  <si>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</si>
  <si>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</si>
  <si>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</si>
  <si>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</si>
  <si>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</si>
  <si>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</si>
  <si>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</si>
  <si>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</si>
  <si>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</si>
  <si>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</si>
  <si>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</si>
  <si>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</si>
  <si>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</si>
  <si>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</si>
  <si>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</si>
  <si>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</si>
  <si>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</si>
  <si>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</si>
  <si>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</si>
  <si>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</si>
  <si>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</si>
  <si>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</si>
  <si>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</si>
  <si>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</si>
  <si>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</si>
  <si>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</si>
  <si>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</si>
  <si>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</si>
  <si>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</si>
  <si>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</si>
  <si>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</si>
  <si>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</si>
  <si>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</si>
  <si>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</si>
  <si>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</si>
  <si>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</si>
  <si>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</si>
  <si>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</si>
  <si>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</si>
  <si>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</si>
  <si>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</si>
  <si>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</si>
  <si>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</si>
  <si>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</si>
  <si>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</si>
  <si>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</si>
  <si>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</si>
  <si>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</si>
  <si>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</si>
  <si>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</si>
  <si>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</si>
  <si>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</si>
  <si>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</si>
  <si>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</si>
  <si>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</si>
  <si>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</si>
  <si>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</si>
  <si>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</si>
  <si>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</si>
  <si>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</si>
  <si>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</si>
  <si>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</si>
  <si>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</si>
  <si>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</si>
  <si>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</si>
  <si>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</si>
  <si>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</si>
  <si>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</si>
  <si>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</si>
  <si>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</si>
  <si>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</si>
  <si>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</si>
  <si>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</si>
  <si>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</si>
  <si>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</si>
  <si>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</si>
  <si>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</si>
  <si>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</si>
  <si>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</si>
  <si>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</si>
  <si>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</si>
  <si>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</si>
  <si>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</si>
  <si>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</si>
  <si>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</si>
  <si>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</si>
  <si>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</si>
  <si>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</si>
  <si>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</si>
  <si>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</si>
  <si>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</si>
  <si>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</si>
  <si>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</si>
  <si>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</si>
  <si>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</si>
  <si>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</si>
  <si>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</si>
  <si>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</si>
  <si>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</si>
  <si>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</si>
  <si>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</si>
  <si>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</si>
  <si>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</si>
  <si>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</si>
  <si>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</si>
  <si>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</si>
  <si>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</si>
  <si>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</si>
  <si>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</si>
  <si>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</si>
  <si>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</si>
  <si>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</si>
  <si>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</si>
  <si>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</si>
  <si>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</si>
  <si>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</si>
  <si>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</si>
  <si>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</si>
  <si>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</si>
  <si>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</si>
  <si>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</si>
  <si>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</si>
  <si>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</si>
  <si>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</si>
  <si>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</si>
  <si>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</si>
  <si>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</si>
  <si>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</si>
  <si>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</si>
  <si>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</si>
  <si>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</si>
  <si>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</si>
  <si>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</si>
  <si>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</si>
  <si>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</si>
  <si>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</si>
  <si>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</si>
  <si>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</si>
  <si>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</si>
  <si>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</si>
  <si>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</si>
  <si>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</si>
  <si>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</si>
  <si>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</si>
  <si>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</si>
  <si>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</si>
  <si>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</si>
  <si>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</si>
  <si>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</si>
  <si>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</si>
  <si>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</si>
  <si>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</si>
  <si>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</si>
  <si>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</si>
  <si>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</si>
  <si>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</si>
  <si>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</si>
  <si>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</si>
  <si>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</si>
  <si>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</si>
  <si>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</si>
  <si>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</si>
  <si>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</si>
  <si>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</si>
  <si>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</si>
  <si>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</si>
  <si>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</si>
  <si>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</si>
  <si>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</si>
  <si>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</si>
  <si>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</si>
  <si>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</si>
  <si>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</si>
  <si>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</si>
  <si>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</si>
  <si>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</si>
  <si>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</si>
  <si>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</si>
  <si>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</si>
  <si>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</si>
  <si>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</si>
  <si>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</si>
  <si>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</si>
  <si>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</si>
  <si>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</si>
  <si>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</si>
  <si>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</si>
  <si>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</si>
  <si>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</si>
  <si>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</si>
  <si>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</si>
  <si>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</si>
  <si>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</si>
  <si>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</si>
  <si>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</si>
  <si>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</si>
  <si>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</si>
  <si>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</si>
  <si>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</si>
  <si>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</si>
  <si>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</si>
  <si>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</si>
  <si>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</si>
  <si>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</si>
  <si>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</si>
  <si>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</si>
  <si>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</si>
  <si>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</si>
  <si>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</si>
  <si>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</si>
  <si>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</si>
  <si>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</si>
  <si>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</si>
  <si>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</si>
  <si>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</si>
  <si>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</si>
  <si>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</si>
  <si>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</si>
  <si>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</si>
  <si>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</si>
  <si>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</si>
  <si>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</si>
  <si>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</si>
  <si>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</si>
  <si>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</si>
  <si>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</si>
  <si>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</si>
  <si>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</si>
  <si>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</si>
  <si>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</si>
  <si>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</si>
  <si>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</si>
  <si>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</si>
  <si>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</si>
  <si>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</si>
  <si>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</si>
  <si>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</si>
  <si>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</si>
  <si>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</si>
  <si>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</si>
  <si>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</si>
  <si>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</si>
  <si>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</si>
  <si>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</si>
  <si>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</si>
  <si>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</si>
  <si>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</si>
  <si>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</si>
  <si>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</si>
  <si>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</si>
  <si>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</si>
  <si>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</si>
  <si>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</si>
  <si>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</si>
  <si>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</si>
  <si>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</si>
  <si>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</si>
  <si>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</si>
  <si>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</si>
  <si>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</si>
  <si>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</si>
  <si>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</si>
  <si>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</si>
  <si>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</si>
  <si>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</si>
  <si>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</si>
  <si>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</si>
  <si>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</si>
  <si>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</si>
  <si>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</si>
  <si>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</si>
  <si>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</si>
  <si>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</si>
  <si>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</si>
  <si>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</si>
  <si>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</si>
  <si>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</si>
  <si>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</si>
  <si>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</si>
  <si>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</si>
  <si>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</si>
  <si>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</si>
  <si>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</si>
  <si>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</si>
  <si>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</si>
  <si>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</si>
  <si>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</si>
  <si>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</si>
  <si>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</si>
  <si>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</si>
  <si>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</si>
  <si>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</si>
  <si>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</si>
  <si>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</si>
  <si>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</si>
  <si>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</si>
  <si>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</si>
  <si>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</si>
  <si>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</si>
  <si>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</si>
  <si>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</si>
  <si>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</si>
  <si>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</si>
  <si>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</si>
  <si>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</si>
  <si>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</si>
  <si>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</si>
  <si>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</si>
  <si>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</si>
  <si>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</si>
  <si>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</si>
  <si>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</si>
  <si>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</si>
  <si>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</si>
  <si>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</si>
  <si>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</si>
  <si>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</si>
  <si>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</si>
  <si>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</si>
  <si>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</si>
  <si>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</si>
  <si>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</si>
  <si>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</si>
  <si>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</si>
  <si>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</si>
  <si>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</si>
  <si>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</si>
  <si>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</si>
  <si>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</si>
  <si>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</si>
  <si>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</si>
  <si>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</si>
  <si>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</si>
  <si>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</si>
  <si>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</si>
  <si>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</si>
  <si>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</si>
  <si>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</si>
  <si>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</si>
  <si>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</si>
  <si>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</si>
  <si>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</si>
  <si>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</si>
  <si>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</si>
  <si>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</si>
  <si>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</si>
  <si>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</si>
  <si>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</si>
  <si>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</si>
  <si>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</si>
  <si>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</si>
  <si>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</si>
  <si>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</si>
  <si>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</si>
  <si>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</si>
  <si>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</si>
  <si>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</si>
  <si>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</si>
  <si>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</si>
  <si>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</si>
  <si>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</si>
  <si>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</si>
  <si>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</si>
  <si>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</si>
  <si>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</si>
  <si>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</si>
  <si>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</si>
  <si>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</si>
  <si>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</si>
  <si>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</si>
  <si>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</si>
  <si>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</si>
  <si>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</si>
  <si>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</si>
  <si>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</si>
  <si>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</si>
  <si>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</si>
  <si>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</si>
  <si>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</si>
  <si>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</si>
  <si>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</si>
  <si>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</si>
  <si>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</si>
  <si>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</si>
  <si>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</si>
  <si>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</si>
  <si>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</si>
  <si>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</si>
  <si>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</si>
  <si>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</si>
  <si>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</si>
  <si>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</si>
  <si>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</si>
  <si>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</si>
  <si>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</si>
  <si>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</si>
  <si>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</si>
  <si>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</si>
  <si>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</si>
  <si>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</si>
  <si>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</si>
  <si>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</si>
  <si>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</si>
  <si>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</si>
  <si>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</si>
  <si>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</si>
  <si>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</si>
  <si>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</si>
  <si>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</si>
  <si>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</si>
  <si>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</si>
  <si>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</si>
  <si>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</si>
  <si>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</si>
  <si>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</si>
  <si>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</si>
  <si>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</si>
  <si>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</si>
  <si>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</si>
  <si>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</si>
  <si>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</si>
  <si>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</si>
  <si>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</si>
  <si>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</si>
  <si>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</si>
  <si>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</si>
  <si>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</si>
  <si>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</si>
  <si>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</si>
  <si>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</si>
  <si>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</si>
  <si>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</si>
  <si>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</si>
  <si>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</si>
  <si>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</si>
  <si>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</si>
  <si>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</si>
  <si>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</si>
  <si>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</si>
  <si>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</si>
  <si>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</si>
  <si>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</si>
  <si>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</si>
  <si>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</si>
  <si>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</si>
  <si>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</si>
  <si>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</si>
  <si>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</si>
  <si>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</si>
  <si>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</si>
  <si>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</si>
  <si>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</si>
  <si>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</si>
  <si>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</si>
  <si>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</si>
  <si>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</si>
  <si>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</si>
  <si>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</si>
  <si>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</si>
  <si>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</si>
  <si>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</si>
  <si>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</si>
  <si>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</si>
  <si>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</si>
  <si>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</si>
  <si>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</si>
  <si>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</si>
  <si>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</si>
  <si>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</si>
  <si>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</si>
  <si>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</si>
  <si>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</si>
  <si>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</si>
  <si>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</si>
  <si>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</si>
  <si>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</si>
  <si>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</si>
  <si>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</si>
  <si>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</si>
  <si>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</si>
  <si>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</si>
  <si>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</si>
  <si>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</si>
  <si>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</si>
  <si>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</si>
  <si>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</si>
  <si>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</si>
  <si>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</si>
  <si>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</si>
  <si>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</si>
  <si>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</si>
  <si>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</si>
  <si>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</si>
  <si>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</si>
  <si>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</si>
  <si>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</si>
  <si>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</si>
  <si>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</si>
  <si>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</si>
  <si>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</si>
  <si>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</si>
  <si>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</si>
  <si>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</si>
  <si>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</si>
  <si>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</si>
  <si>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</si>
  <si>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</si>
  <si>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</si>
  <si>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</si>
  <si>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</si>
  <si>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</si>
  <si>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</si>
  <si>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</si>
  <si>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</si>
  <si>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</si>
  <si>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</si>
  <si>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</si>
  <si>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</si>
  <si>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</si>
  <si>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</si>
  <si>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</si>
  <si>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</si>
  <si>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</si>
  <si>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</si>
  <si>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</si>
  <si>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</si>
  <si>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</si>
  <si>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</si>
  <si>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</si>
  <si>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</si>
  <si>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</si>
  <si>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</si>
  <si>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</si>
  <si>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</si>
  <si>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</si>
  <si>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</si>
  <si>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</si>
  <si>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</si>
  <si>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</si>
  <si>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</si>
  <si>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</si>
  <si>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</si>
  <si>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</si>
  <si>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</si>
  <si>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</si>
  <si>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</si>
  <si>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</si>
  <si>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</si>
  <si>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</si>
  <si>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</si>
  <si>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</si>
  <si>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</si>
  <si>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</si>
  <si>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</si>
  <si>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</si>
  <si>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</si>
  <si>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</si>
  <si>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</si>
  <si>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</si>
  <si>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</si>
  <si>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</si>
  <si>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</si>
  <si>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</si>
  <si>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</si>
  <si>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</si>
  <si>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</si>
  <si>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</si>
  <si>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</si>
  <si>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</si>
  <si>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</si>
  <si>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</si>
  <si>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</si>
  <si>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</si>
  <si>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</si>
  <si>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</si>
  <si>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</si>
  <si>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</si>
  <si>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</si>
  <si>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</si>
  <si>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</si>
  <si>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</si>
  <si>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</si>
  <si>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</si>
  <si>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</si>
  <si>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</si>
  <si>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</si>
  <si>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</si>
  <si>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</si>
  <si>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</si>
  <si>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</si>
  <si>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</si>
  <si>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</si>
  <si>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</si>
  <si>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</si>
  <si>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</si>
  <si>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</si>
  <si>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</si>
  <si>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</si>
  <si>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</si>
  <si>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</si>
  <si>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</si>
  <si>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</si>
  <si>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</si>
  <si>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</si>
  <si>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</si>
  <si>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</si>
  <si>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</si>
  <si>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</si>
  <si>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</si>
  <si>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</si>
  <si>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</si>
  <si>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</si>
  <si>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</si>
  <si>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</si>
  <si>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</si>
  <si>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</si>
  <si>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</si>
  <si>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</si>
  <si>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</si>
  <si>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</si>
  <si>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</si>
  <si>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</si>
  <si>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</si>
  <si>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</si>
  <si>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</si>
  <si>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</si>
  <si>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</si>
  <si>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</si>
  <si>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</si>
  <si>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</si>
  <si>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</si>
  <si>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</si>
  <si>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</si>
  <si>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</si>
  <si>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</si>
  <si>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</si>
  <si>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</si>
  <si>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</si>
  <si>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</si>
  <si>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</si>
  <si>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</si>
  <si>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</si>
  <si>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</si>
  <si>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</si>
  <si>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</si>
  <si>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</si>
  <si>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</si>
  <si>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</si>
  <si>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</si>
  <si>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</si>
  <si>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</si>
  <si>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</si>
  <si>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</si>
  <si>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</si>
  <si>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</si>
  <si>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</si>
  <si>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</si>
  <si>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</si>
  <si>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</si>
  <si>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</si>
  <si>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</si>
  <si>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</si>
  <si>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</si>
  <si>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</si>
  <si>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</si>
  <si>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</si>
  <si>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</si>
  <si>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</si>
  <si>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</si>
  <si>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</si>
  <si>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</si>
  <si>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</si>
  <si>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</si>
  <si>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</si>
  <si>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</si>
  <si>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</si>
  <si>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</si>
  <si>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</si>
  <si>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</si>
  <si>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</si>
  <si>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</si>
  <si>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</si>
  <si>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</si>
  <si>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</si>
  <si>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</si>
  <si>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</si>
  <si>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</si>
  <si>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</si>
  <si>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</si>
  <si>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</si>
  <si>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</si>
  <si>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</si>
  <si>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</si>
  <si>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</si>
  <si>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</si>
  <si>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</si>
  <si>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</si>
  <si>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</si>
  <si>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</si>
  <si>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</si>
  <si>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</si>
  <si>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</si>
  <si>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</si>
  <si>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</si>
  <si>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</si>
  <si>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</si>
  <si>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</si>
  <si>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</si>
  <si>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</si>
  <si>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</si>
  <si>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</si>
  <si>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</si>
  <si>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</si>
  <si>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</si>
  <si>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</si>
  <si>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</si>
  <si>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</si>
  <si>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</si>
  <si>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</si>
  <si>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</si>
  <si>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</si>
  <si>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</si>
  <si>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</si>
  <si>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</si>
  <si>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</si>
  <si>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</si>
  <si>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</si>
  <si>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</si>
  <si>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</si>
  <si>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</si>
  <si>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</si>
  <si>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</si>
  <si>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</si>
  <si>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</si>
  <si>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</si>
  <si>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</si>
  <si>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</si>
  <si>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</si>
  <si>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</si>
  <si>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</si>
  <si>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</si>
  <si>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</si>
  <si>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</si>
  <si>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</si>
  <si>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</si>
  <si>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</si>
  <si>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</si>
  <si>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</si>
  <si>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</si>
  <si>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</si>
  <si>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</si>
  <si>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</si>
  <si>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</si>
  <si>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</si>
  <si>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</si>
  <si>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</si>
  <si>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</si>
  <si>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</si>
  <si>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</si>
  <si>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</si>
  <si>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</si>
  <si>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</si>
  <si>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</si>
  <si>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</si>
  <si>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</si>
  <si>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</si>
  <si>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</si>
  <si>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</si>
  <si>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</si>
  <si>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</si>
  <si>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</si>
  <si>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</si>
  <si>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</si>
  <si>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</si>
  <si>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</si>
  <si>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</si>
  <si>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</si>
  <si>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</si>
  <si>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</si>
  <si>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</si>
  <si>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</si>
  <si>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</si>
  <si>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</si>
  <si>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</si>
  <si>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</si>
  <si>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</si>
  <si>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</si>
  <si>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</si>
  <si>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</si>
  <si>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</si>
  <si>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</si>
  <si>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</si>
  <si>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</si>
  <si>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</si>
  <si>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</si>
  <si>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</si>
  <si>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</si>
  <si>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</si>
  <si>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</si>
  <si>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</si>
  <si>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</si>
  <si>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</si>
  <si>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</si>
  <si>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</si>
  <si>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</si>
  <si>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</si>
  <si>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</si>
  <si>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</si>
  <si>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</si>
  <si>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</si>
  <si>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</si>
  <si>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</si>
  <si>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</si>
  <si>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</si>
  <si>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</si>
  <si>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</si>
  <si>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</si>
  <si>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</si>
  <si>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</si>
  <si>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</si>
  <si>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</si>
  <si>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</si>
  <si>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</si>
  <si>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</si>
  <si>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</si>
  <si>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</si>
  <si>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</si>
  <si>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</si>
  <si>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</si>
  <si>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</si>
  <si>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</si>
  <si>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</si>
  <si>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</si>
  <si>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</si>
  <si>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</si>
  <si>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</si>
  <si>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</si>
  <si>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</si>
  <si>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</si>
  <si>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</si>
  <si>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</si>
  <si>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</si>
  <si>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</si>
  <si>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</si>
  <si>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</si>
  <si>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</si>
  <si>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</si>
  <si>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</si>
  <si>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</si>
  <si>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</si>
  <si>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</si>
  <si>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</si>
  <si>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</si>
  <si>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</si>
  <si>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</si>
  <si>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</si>
  <si>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</si>
  <si>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</si>
  <si>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</si>
  <si>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</si>
  <si>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</si>
  <si>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</si>
  <si>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</si>
  <si>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</si>
  <si>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</si>
  <si>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</si>
  <si>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</si>
  <si>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</si>
  <si>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</si>
  <si>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</si>
  <si>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</si>
  <si>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</si>
  <si>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</si>
  <si>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</si>
  <si>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</si>
  <si>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</si>
  <si>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</si>
  <si>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</si>
  <si>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</si>
  <si>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</si>
  <si>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</si>
  <si>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</si>
  <si>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</si>
  <si>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</si>
  <si>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</si>
  <si>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</si>
  <si>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</si>
  <si>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</si>
  <si>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</si>
  <si>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</si>
  <si>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</si>
  <si>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</si>
  <si>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</si>
  <si>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</si>
  <si>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</si>
  <si>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</si>
  <si>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</si>
  <si>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</si>
  <si>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</si>
  <si>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</si>
  <si>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</si>
  <si>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</si>
  <si>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</si>
  <si>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</si>
  <si>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</si>
  <si>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</si>
  <si>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</si>
  <si>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</si>
  <si>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</si>
  <si>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</si>
  <si>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</si>
  <si>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</si>
  <si>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</si>
  <si>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</si>
  <si>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</si>
  <si>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</si>
  <si>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</si>
  <si>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</si>
  <si>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</si>
  <si>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</si>
  <si>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</si>
  <si>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</si>
  <si>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</si>
  <si>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</si>
  <si>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</si>
  <si>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</si>
  <si>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</si>
  <si>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</si>
  <si>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</si>
  <si>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</si>
  <si>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</si>
  <si>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</si>
  <si>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</si>
  <si>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</si>
  <si>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</si>
  <si>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</si>
  <si>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</si>
  <si>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</si>
  <si>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</si>
  <si>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</si>
  <si>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</si>
  <si>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</si>
  <si>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</si>
  <si>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</si>
  <si>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</si>
  <si>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</si>
  <si>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</si>
  <si>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</si>
  <si>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</si>
  <si>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</si>
  <si>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</si>
  <si>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</si>
  <si>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</si>
  <si>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</si>
  <si>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</si>
  <si>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</si>
  <si>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</si>
  <si>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</si>
  <si>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</si>
  <si>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</si>
  <si>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</si>
  <si>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</si>
  <si>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</si>
  <si>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</si>
  <si>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</si>
  <si>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</si>
  <si>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</si>
  <si>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</si>
  <si>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</si>
  <si>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</si>
  <si>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</si>
  <si>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</si>
  <si>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</si>
  <si>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</si>
  <si>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</si>
  <si>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</si>
  <si>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</si>
  <si>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</si>
  <si>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</si>
  <si>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</si>
  <si>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</si>
  <si>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</si>
  <si>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</si>
  <si>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</si>
  <si>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</si>
  <si>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</si>
  <si>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</si>
  <si>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</si>
  <si>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</si>
  <si>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</si>
  <si>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</si>
  <si>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</si>
  <si>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</si>
  <si>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</si>
  <si>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</si>
  <si>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</si>
  <si>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</si>
  <si>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</si>
  <si>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</si>
  <si>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</si>
  <si>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</si>
  <si>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</si>
  <si>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</si>
  <si>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</si>
  <si>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</si>
  <si>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</si>
  <si>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</si>
  <si>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</si>
  <si>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</si>
  <si>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</si>
  <si>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</si>
  <si>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</si>
  <si>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</si>
  <si>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</si>
  <si>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</si>
  <si>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</si>
  <si>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</si>
  <si>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</si>
  <si>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</si>
  <si>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</si>
  <si>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</si>
  <si>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</si>
  <si>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</si>
  <si>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</si>
  <si>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</si>
  <si>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</si>
  <si>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</si>
  <si>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</si>
  <si>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</si>
  <si>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</si>
  <si>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</si>
  <si>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</si>
  <si>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</si>
  <si>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</si>
  <si>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</si>
  <si>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</si>
  <si>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</si>
  <si>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</si>
  <si>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</si>
  <si>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</si>
  <si>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</si>
  <si>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</si>
  <si>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</si>
  <si>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</si>
  <si>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</si>
  <si>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</si>
  <si>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</si>
  <si>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</si>
  <si>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</si>
  <si>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</si>
  <si>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</si>
  <si>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</si>
  <si>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</si>
  <si>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</si>
  <si>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</si>
  <si>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</si>
  <si>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</si>
  <si>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</si>
  <si>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</si>
  <si>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</si>
  <si>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</si>
  <si>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</si>
  <si>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</si>
  <si>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</si>
  <si>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</si>
  <si>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</si>
  <si>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</si>
  <si>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</si>
  <si>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</si>
  <si>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</si>
  <si>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</si>
  <si>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</si>
  <si>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</si>
  <si>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</si>
  <si>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</si>
  <si>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</si>
  <si>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</si>
  <si>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</si>
  <si>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</si>
  <si>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</si>
  <si>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</si>
  <si>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</si>
  <si>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</si>
  <si>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</si>
  <si>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</si>
  <si>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</si>
  <si>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</si>
  <si>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</si>
  <si>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</si>
  <si>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</si>
  <si>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</si>
  <si>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</si>
  <si>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</si>
  <si>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</si>
  <si>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</si>
  <si>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</si>
  <si>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</si>
  <si>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</si>
  <si>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</si>
  <si>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</si>
  <si>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</si>
  <si>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</si>
  <si>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</si>
  <si>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</si>
  <si>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</si>
  <si>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</si>
  <si>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</si>
  <si>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</si>
  <si>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</si>
  <si>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</si>
  <si>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</si>
  <si>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</si>
  <si>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</si>
  <si>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</si>
  <si>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</si>
  <si>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</si>
  <si>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</si>
  <si>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</si>
  <si>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</si>
  <si>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</si>
  <si>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</si>
  <si>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</si>
  <si>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</si>
  <si>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</si>
  <si>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</si>
  <si>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</si>
  <si>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</si>
  <si>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</si>
  <si>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</si>
  <si>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</si>
  <si>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</si>
  <si>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</si>
  <si>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</si>
  <si>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</si>
  <si>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</si>
  <si>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</si>
  <si>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</si>
  <si>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</si>
  <si>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</si>
  <si>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</si>
  <si>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</si>
  <si>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</si>
  <si>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</si>
  <si>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</si>
  <si>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</si>
  <si>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</si>
  <si>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</si>
  <si>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</si>
  <si>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</si>
  <si>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</si>
  <si>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</si>
  <si>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</si>
  <si>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</si>
  <si>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</si>
  <si>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</si>
  <si>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</si>
  <si>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</si>
  <si>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</si>
  <si>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</si>
  <si>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</si>
  <si>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</si>
  <si>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</si>
  <si>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</si>
  <si>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</si>
  <si>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</si>
  <si>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</si>
  <si>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</si>
  <si>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</si>
  <si>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</si>
  <si>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</si>
  <si>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</si>
  <si>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</si>
  <si>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</si>
  <si>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</si>
  <si>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</si>
  <si>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</si>
  <si>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</si>
  <si>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</si>
  <si>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</si>
  <si>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</si>
  <si>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</si>
  <si>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</si>
  <si>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</si>
  <si>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</si>
  <si>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</si>
  <si>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</si>
  <si>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</si>
  <si>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</si>
  <si>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</si>
  <si>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</si>
  <si>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</si>
  <si>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</si>
  <si>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</si>
  <si>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</si>
  <si>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</si>
  <si>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</si>
  <si>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</si>
  <si>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</si>
  <si>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</si>
  <si>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</si>
  <si>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</si>
  <si>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</si>
  <si>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</si>
  <si>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</si>
  <si>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</si>
  <si>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</si>
  <si>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</si>
  <si>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</si>
  <si>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</si>
  <si>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</si>
  <si>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</si>
  <si>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</si>
  <si>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</si>
  <si>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</si>
  <si>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</si>
  <si>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</si>
  <si>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</si>
  <si>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</si>
  <si>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</si>
  <si>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</si>
  <si>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</si>
  <si>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</si>
  <si>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</si>
  <si>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</si>
  <si>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</si>
  <si>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</si>
  <si>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</si>
  <si>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</si>
  <si>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</si>
  <si>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</si>
  <si>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</si>
  <si>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</si>
  <si>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</si>
  <si>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</si>
  <si>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</si>
  <si>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</si>
  <si>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</si>
  <si>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</si>
  <si>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</si>
  <si>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</si>
  <si>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</si>
  <si>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</si>
  <si>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</si>
  <si>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</si>
  <si>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</si>
  <si>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</si>
  <si>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</si>
  <si>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</si>
  <si>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</si>
  <si>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</si>
  <si>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</si>
  <si>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</si>
  <si>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</si>
  <si>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</si>
  <si>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</si>
  <si>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</si>
  <si>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</si>
  <si>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</si>
  <si>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</si>
  <si>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</si>
  <si>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</si>
  <si>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</si>
  <si>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</si>
  <si>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</si>
  <si>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</si>
  <si>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</si>
  <si>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</si>
  <si>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</si>
  <si>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</si>
  <si>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</si>
  <si>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</si>
  <si>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</si>
  <si>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</si>
  <si>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</si>
  <si>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</si>
  <si>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</si>
  <si>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</si>
  <si>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</si>
  <si>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</si>
  <si>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</si>
  <si>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</si>
  <si>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</si>
  <si>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</si>
  <si>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</si>
  <si>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</si>
  <si>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</si>
  <si>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</si>
  <si>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</si>
  <si>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</si>
  <si>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</si>
  <si>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</si>
  <si>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</si>
  <si>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</si>
  <si>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</si>
  <si>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</si>
  <si>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</si>
  <si>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</si>
  <si>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</si>
  <si>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</si>
  <si>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</si>
  <si>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</si>
  <si>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</si>
  <si>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</si>
  <si>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</si>
  <si>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</si>
  <si>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</si>
  <si>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</si>
  <si>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</si>
  <si>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</si>
  <si>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</si>
  <si>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</si>
  <si>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</si>
  <si>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</si>
  <si>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</si>
  <si>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</si>
  <si>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</si>
  <si>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</si>
  <si>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</si>
  <si>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</si>
  <si>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</si>
  <si>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</si>
  <si>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</si>
  <si>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</si>
  <si>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</si>
  <si>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</si>
  <si>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</si>
  <si>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</si>
  <si>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</si>
  <si>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</si>
  <si>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</si>
  <si>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</si>
  <si>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</si>
  <si>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</si>
  <si>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</si>
  <si>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</si>
  <si>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</si>
  <si>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</si>
  <si>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</si>
  <si>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</si>
  <si>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</si>
  <si>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</si>
  <si>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</si>
  <si>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</si>
  <si>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</si>
  <si>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</si>
  <si>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</si>
  <si>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</si>
  <si>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</si>
  <si>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</si>
  <si>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</si>
  <si>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</si>
  <si>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</si>
  <si>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</si>
  <si>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</si>
  <si>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</si>
  <si>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</si>
  <si>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</si>
  <si>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</si>
  <si>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</si>
  <si>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</si>
  <si>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</si>
  <si>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</si>
  <si>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</si>
  <si>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</si>
  <si>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</si>
  <si>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</si>
  <si>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</si>
  <si>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</si>
  <si>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</si>
  <si>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</si>
  <si>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</si>
  <si>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</si>
  <si>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</si>
  <si>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</si>
  <si>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</si>
  <si>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</si>
  <si>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</si>
  <si>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</si>
  <si>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</si>
  <si>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</si>
  <si>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</si>
  <si>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</si>
  <si>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</si>
  <si>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</si>
  <si>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</si>
  <si>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</si>
  <si>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</si>
  <si>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</si>
  <si>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</si>
  <si>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</si>
  <si>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</si>
  <si>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</si>
  <si>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</si>
  <si>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</si>
  <si>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</si>
  <si>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</si>
  <si>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</si>
  <si>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</si>
  <si>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</si>
  <si>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</si>
  <si>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</si>
  <si>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</si>
  <si>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</si>
  <si>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</si>
  <si>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</si>
  <si>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</si>
  <si>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</si>
  <si>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</si>
  <si>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</si>
  <si>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</si>
  <si>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</si>
  <si>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</si>
  <si>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</si>
  <si>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</si>
  <si>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</si>
  <si>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</si>
  <si>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</si>
  <si>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</si>
  <si>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</si>
  <si>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</si>
  <si>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</si>
  <si>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</si>
  <si>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</si>
  <si>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</si>
  <si>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</si>
  <si>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</si>
  <si>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</si>
  <si>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</si>
  <si>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</si>
  <si>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</si>
  <si>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</si>
  <si>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</si>
  <si>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</si>
  <si>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</si>
  <si>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</si>
  <si>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</si>
  <si>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</si>
  <si>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</si>
  <si>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</si>
  <si>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</si>
  <si>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</si>
  <si>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</si>
  <si>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</si>
  <si>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</si>
  <si>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</si>
  <si>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</si>
  <si>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</si>
  <si>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</si>
  <si>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</si>
  <si>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</si>
  <si>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</si>
  <si>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</si>
  <si>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</si>
  <si>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</si>
  <si>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</si>
  <si>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</si>
  <si>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</si>
  <si>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</si>
  <si>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</si>
  <si>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</si>
  <si>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</si>
  <si>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</si>
  <si>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</si>
  <si>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</si>
  <si>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</si>
  <si>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</si>
  <si>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</si>
  <si>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</si>
  <si>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</si>
  <si>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</si>
  <si>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</si>
  <si>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</si>
  <si>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</si>
  <si>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</si>
  <si>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</si>
  <si>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</si>
  <si>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</si>
  <si>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</si>
  <si>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</si>
  <si>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</si>
  <si>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</si>
  <si>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</si>
  <si>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</si>
  <si>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</si>
  <si>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</si>
  <si>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</si>
  <si>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</si>
  <si>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</si>
  <si>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</si>
  <si>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</si>
  <si>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</si>
  <si>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</si>
  <si>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</si>
  <si>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</si>
  <si>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</si>
  <si>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</si>
  <si>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</si>
  <si>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</si>
  <si>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</si>
  <si>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</si>
  <si>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</si>
  <si>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</si>
  <si>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</si>
  <si>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</si>
  <si>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</si>
  <si>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</si>
  <si>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</si>
  <si>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</si>
  <si>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</si>
  <si>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</si>
  <si>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</si>
  <si>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</si>
  <si>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</si>
  <si>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</si>
  <si>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</si>
  <si>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</si>
  <si>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</si>
  <si>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</si>
  <si>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</si>
  <si>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</si>
  <si>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</si>
  <si>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</si>
  <si>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</si>
  <si>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</si>
  <si>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</si>
  <si>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</si>
  <si>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</si>
  <si>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</si>
  <si>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</si>
  <si>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</si>
  <si>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</si>
  <si>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</si>
  <si>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</si>
  <si>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</si>
  <si>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</si>
  <si>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</si>
  <si>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</si>
  <si>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</si>
  <si>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</si>
  <si>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</si>
  <si>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</si>
  <si>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</si>
  <si>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</si>
  <si>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</si>
  <si>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</si>
  <si>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</si>
  <si>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</si>
  <si>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</si>
  <si>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</si>
  <si>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</si>
  <si>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</si>
  <si>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</si>
  <si>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</si>
  <si>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</si>
  <si>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</si>
  <si>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</si>
  <si>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</si>
  <si>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</si>
  <si>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</si>
  <si>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</si>
  <si>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</si>
  <si>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</si>
  <si>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</si>
  <si>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</si>
  <si>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</si>
  <si>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</si>
  <si>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</si>
  <si>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</si>
  <si>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</si>
  <si>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</si>
  <si>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</si>
  <si>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</si>
  <si>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</si>
  <si>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</si>
  <si>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</si>
  <si>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</si>
  <si>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</si>
  <si>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</si>
  <si>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</si>
  <si>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</si>
  <si>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</si>
  <si>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</si>
  <si>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</si>
  <si>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</si>
  <si>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</si>
  <si>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</si>
  <si>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</si>
  <si>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</si>
  <si>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</si>
  <si>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</si>
  <si>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</si>
  <si>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</si>
  <si>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</si>
  <si>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</si>
  <si>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</si>
  <si>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</si>
  <si>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</si>
  <si>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</si>
  <si>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</si>
  <si>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</si>
  <si>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</si>
  <si>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</si>
  <si>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</si>
  <si>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</si>
  <si>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</si>
  <si>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</si>
  <si>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</si>
  <si>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</si>
  <si>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</si>
  <si>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</si>
  <si>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</si>
  <si>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</si>
  <si>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</si>
  <si>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</si>
  <si>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</si>
  <si>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</si>
  <si>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</si>
  <si>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</si>
  <si>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</si>
  <si>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</si>
  <si>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</si>
  <si>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</si>
  <si>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</si>
  <si>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</si>
  <si>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</si>
  <si>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</si>
  <si>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</si>
  <si>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</si>
  <si>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</si>
  <si>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</si>
  <si>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</si>
  <si>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</si>
  <si>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</si>
  <si>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</si>
  <si>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</si>
  <si>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</si>
  <si>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</si>
  <si>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</si>
  <si>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</si>
  <si>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</si>
  <si>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</si>
  <si>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</si>
  <si>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</si>
  <si>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</si>
  <si>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</si>
  <si>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</si>
  <si>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</si>
  <si>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</si>
  <si>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</si>
  <si>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</si>
  <si>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</si>
  <si>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</si>
  <si>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</si>
  <si>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</si>
  <si>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</si>
  <si>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</si>
  <si>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</si>
  <si>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</si>
  <si>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</si>
  <si>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</si>
  <si>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</si>
  <si>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</si>
  <si>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</si>
  <si>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</si>
  <si>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</si>
  <si>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</si>
  <si>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</si>
  <si>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</si>
  <si>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</si>
  <si>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</si>
  <si>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</si>
  <si>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</si>
  <si>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</si>
  <si>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</si>
  <si>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</si>
  <si>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</si>
  <si>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</si>
  <si>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</si>
  <si>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</si>
  <si>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</si>
  <si>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</si>
  <si>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</si>
  <si>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</si>
  <si>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</si>
  <si>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</si>
  <si>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</si>
  <si>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</si>
  <si>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</si>
  <si>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</si>
  <si>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</si>
  <si>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</si>
  <si>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</si>
  <si>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</si>
  <si>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</si>
  <si>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</si>
  <si>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</si>
  <si>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</si>
  <si>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</si>
  <si>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</si>
  <si>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</si>
  <si>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</si>
  <si>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</si>
  <si>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</si>
  <si>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</si>
  <si>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</si>
  <si>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</si>
  <si>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</si>
  <si>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</si>
  <si>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</si>
  <si>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</si>
  <si>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</si>
  <si>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</si>
  <si>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</si>
  <si>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</si>
  <si>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</si>
  <si>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</si>
  <si>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</si>
  <si>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</si>
  <si>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</si>
  <si>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</si>
  <si>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</si>
  <si>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</si>
  <si>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</si>
  <si>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</si>
  <si>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</si>
  <si>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</si>
  <si>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</si>
  <si>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</si>
  <si>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</si>
  <si>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</si>
  <si>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</si>
  <si>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</si>
  <si>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</si>
  <si>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</si>
  <si>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</si>
  <si>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</si>
  <si>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</si>
  <si>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</si>
  <si>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</si>
  <si>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</si>
  <si>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</si>
  <si>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</si>
  <si>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</si>
  <si>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</si>
  <si>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</si>
  <si>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</si>
  <si>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</si>
  <si>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</si>
  <si>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</si>
  <si>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</si>
  <si>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</si>
  <si>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</si>
  <si>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</si>
  <si>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</si>
  <si>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</si>
  <si>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</si>
  <si>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</si>
  <si>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</si>
  <si>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</si>
  <si>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</si>
  <si>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</si>
  <si>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</si>
  <si>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</si>
  <si>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</si>
  <si>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</si>
  <si>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</si>
  <si>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</si>
  <si>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</si>
  <si>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</si>
  <si>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</si>
  <si>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</si>
  <si>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</si>
  <si>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</si>
  <si>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</si>
  <si>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</si>
  <si>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</si>
  <si>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</si>
  <si>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</si>
  <si>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</si>
  <si>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</si>
  <si>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</si>
  <si>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</si>
  <si>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</si>
  <si>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</si>
  <si>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</si>
  <si>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</si>
  <si>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</si>
  <si>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</si>
  <si>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</si>
  <si>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</si>
  <si>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</si>
  <si>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</si>
  <si>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</si>
  <si>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</si>
  <si>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</si>
  <si>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</si>
  <si>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</si>
  <si>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</si>
  <si>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</si>
  <si>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</si>
  <si>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</si>
  <si>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</si>
  <si>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</si>
  <si>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</si>
  <si>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</si>
  <si>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</si>
  <si>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</si>
  <si>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</si>
  <si>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</si>
  <si>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</si>
  <si>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</si>
  <si>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</si>
  <si>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</si>
  <si>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</si>
  <si>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</si>
  <si>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</si>
  <si>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</si>
  <si>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</si>
  <si>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</si>
  <si>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</si>
  <si>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</si>
  <si>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</si>
  <si>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</si>
  <si>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</si>
  <si>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</si>
  <si>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</si>
  <si>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</si>
  <si>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</si>
  <si>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</si>
  <si>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</si>
  <si>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</si>
  <si>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</si>
  <si>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</si>
  <si>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</si>
  <si>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</si>
  <si>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</si>
  <si>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</si>
  <si>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</si>
  <si>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</si>
  <si>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</si>
  <si>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</si>
  <si>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</si>
  <si>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</si>
  <si>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</si>
  <si>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</si>
  <si>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</si>
  <si>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</si>
  <si>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</si>
  <si>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</si>
  <si>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</si>
  <si>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</si>
  <si>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</si>
  <si>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</si>
  <si>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</si>
  <si>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</si>
  <si>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</si>
  <si>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</si>
  <si>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</si>
  <si>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</si>
  <si>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</si>
  <si>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</si>
  <si>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</si>
  <si>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</si>
  <si>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</si>
  <si>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</si>
  <si>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</si>
  <si>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</si>
  <si>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</si>
  <si>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</si>
  <si>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</si>
  <si>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</si>
  <si>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</si>
  <si>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</si>
  <si>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</si>
  <si>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</si>
  <si>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</si>
  <si>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</si>
  <si>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</si>
  <si>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</si>
  <si>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</si>
  <si>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</si>
  <si>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</si>
  <si>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</si>
  <si>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</si>
  <si>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</si>
  <si>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</si>
  <si>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</si>
  <si>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</si>
  <si>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</si>
  <si>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</si>
  <si>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</si>
  <si>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</si>
  <si>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</si>
  <si>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</si>
  <si>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</si>
  <si>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</si>
  <si>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</si>
  <si>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</si>
  <si>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</si>
  <si>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</si>
  <si>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</si>
  <si>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</si>
  <si>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</si>
  <si>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</si>
  <si>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</si>
  <si>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</si>
  <si>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</si>
  <si>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</si>
  <si>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</si>
  <si>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</si>
  <si>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</si>
  <si>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</si>
  <si>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</si>
  <si>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</si>
  <si>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</si>
  <si>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</si>
  <si>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</si>
  <si>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</si>
  <si>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</si>
  <si>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</si>
  <si>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</si>
  <si>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</si>
  <si>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</si>
  <si>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</si>
  <si>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</si>
  <si>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</si>
  <si>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</si>
  <si>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</si>
  <si>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</si>
  <si>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</si>
  <si>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</si>
  <si>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</si>
  <si>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</si>
  <si>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</si>
  <si>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</si>
  <si>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</si>
  <si>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</si>
  <si>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</si>
  <si>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</si>
  <si>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</si>
  <si>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</si>
  <si>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</si>
  <si>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</si>
  <si>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</si>
  <si>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</si>
  <si>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</si>
  <si>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</si>
  <si>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</si>
  <si>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</si>
  <si>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</si>
  <si>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</si>
  <si>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</si>
  <si>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</si>
  <si>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</si>
  <si>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</si>
  <si>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</si>
  <si>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</si>
  <si>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</si>
  <si>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</si>
  <si>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</si>
  <si>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</si>
  <si>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</si>
  <si>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</si>
  <si>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</si>
  <si>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</si>
  <si>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</si>
  <si>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</si>
  <si>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</si>
  <si>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</si>
  <si>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</si>
  <si>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</si>
  <si>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</si>
  <si>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</si>
  <si>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</si>
  <si>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</si>
  <si>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</si>
  <si>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</si>
  <si>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</si>
  <si>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</si>
  <si>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</si>
  <si>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</si>
  <si>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</si>
  <si>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</si>
  <si>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</si>
  <si>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</si>
  <si>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</si>
  <si>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</si>
  <si>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</si>
  <si>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</si>
  <si>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</si>
  <si>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</si>
  <si>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</si>
  <si>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</si>
  <si>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</si>
  <si>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</si>
  <si>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</si>
  <si>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</si>
  <si>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</si>
  <si>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</si>
  <si>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</si>
  <si>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</si>
  <si>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</si>
  <si>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</si>
  <si>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</si>
  <si>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</si>
  <si>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</si>
  <si>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</si>
  <si>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</si>
  <si>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</si>
  <si>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</si>
  <si>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</si>
  <si>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</si>
  <si>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</si>
  <si>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</si>
  <si>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</si>
  <si>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</si>
  <si>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</si>
  <si>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</si>
  <si>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</si>
  <si>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</si>
  <si>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</si>
  <si>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</si>
  <si>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</si>
  <si>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</si>
  <si>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</si>
  <si>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</si>
  <si>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</si>
  <si>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</si>
  <si>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</si>
  <si>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</si>
  <si>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</si>
  <si>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</si>
  <si>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</si>
  <si>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</si>
  <si>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</si>
  <si>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</si>
  <si>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</si>
  <si>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</si>
  <si>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</si>
  <si>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</si>
  <si>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</si>
  <si>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</si>
  <si>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</si>
  <si>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</si>
  <si>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</si>
  <si>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</si>
  <si>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</si>
  <si>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</si>
  <si>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</si>
  <si>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</si>
  <si>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</si>
  <si>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</si>
  <si>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</si>
  <si>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</si>
  <si>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</si>
  <si>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</si>
  <si>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</si>
  <si>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</si>
  <si>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</si>
  <si>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</si>
  <si>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</si>
  <si>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</si>
  <si>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</si>
  <si>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</si>
  <si>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</si>
  <si>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</si>
  <si>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</si>
  <si>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</si>
  <si>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</si>
  <si>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</si>
  <si>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</si>
  <si>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</si>
  <si>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</si>
  <si>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</si>
  <si>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</si>
  <si>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</si>
  <si>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</si>
  <si>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</si>
  <si>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</si>
  <si>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</si>
  <si>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</si>
  <si>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</si>
  <si>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</si>
  <si>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</si>
  <si>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</si>
  <si>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</si>
  <si>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</si>
  <si>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</si>
  <si>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</si>
  <si>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</si>
  <si>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</si>
  <si>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</si>
  <si>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</si>
  <si>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</si>
  <si>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</si>
  <si>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</si>
  <si>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</si>
  <si>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</si>
  <si>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</si>
  <si>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</si>
  <si>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</si>
  <si>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</si>
  <si>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</si>
  <si>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</si>
  <si>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</si>
  <si>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</si>
  <si>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</si>
  <si>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</si>
  <si>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</si>
  <si>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</si>
  <si>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</si>
  <si>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</si>
  <si>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</si>
  <si>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</si>
  <si>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</si>
  <si>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</si>
  <si>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</si>
  <si>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</si>
  <si>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</si>
  <si>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</si>
  <si>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</si>
  <si>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</si>
  <si>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</si>
  <si>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</si>
  <si>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</si>
  <si>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</si>
  <si>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</si>
  <si>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</si>
  <si>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</si>
  <si>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</si>
  <si>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</si>
  <si>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</si>
  <si>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</si>
  <si>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</si>
  <si>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</si>
  <si>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</si>
  <si>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</si>
  <si>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</si>
  <si>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</si>
  <si>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</si>
  <si>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</si>
  <si>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</si>
  <si>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</si>
  <si>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</si>
  <si>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</si>
  <si>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</si>
  <si>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</si>
  <si>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</si>
  <si>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</si>
  <si>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</si>
  <si>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</si>
  <si>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</si>
  <si>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</si>
  <si>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</si>
  <si>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</si>
  <si>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</si>
  <si>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</si>
  <si>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</si>
  <si>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</si>
  <si>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</si>
  <si>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</si>
  <si>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</si>
  <si>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</si>
  <si>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</si>
  <si>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</si>
  <si>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</si>
  <si>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</si>
  <si>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</si>
  <si>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</si>
  <si>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</si>
  <si>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</si>
  <si>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</si>
  <si>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</si>
  <si>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</si>
  <si>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</si>
  <si>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</si>
  <si>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</si>
  <si>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</si>
  <si>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</si>
  <si>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</si>
  <si>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</si>
  <si>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</si>
  <si>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</si>
  <si>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</si>
  <si>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</si>
  <si>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</si>
  <si>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</si>
  <si>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</si>
  <si>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</si>
  <si>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</si>
  <si>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</si>
  <si>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</si>
  <si>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</si>
  <si>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</si>
  <si>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</si>
  <si>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</si>
  <si>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</si>
  <si>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</si>
  <si>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</si>
  <si>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</si>
  <si>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</si>
  <si>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</si>
  <si>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</si>
  <si>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</si>
  <si>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</si>
  <si>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</si>
  <si>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</si>
  <si>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</si>
  <si>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</si>
  <si>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</si>
  <si>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</si>
  <si>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</si>
  <si>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</si>
  <si>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</si>
  <si>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</si>
  <si>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</si>
  <si>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</si>
  <si>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</si>
  <si>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</si>
  <si>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</si>
  <si>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</si>
  <si>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</si>
  <si>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</si>
  <si>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</si>
  <si>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</si>
  <si>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</si>
  <si>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</si>
  <si>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</si>
  <si>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</si>
  <si>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</si>
  <si>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</si>
  <si>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</si>
  <si>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</si>
  <si>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</si>
  <si>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</si>
  <si>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</si>
  <si>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</si>
  <si>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</si>
  <si>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</si>
  <si>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</si>
  <si>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</si>
  <si>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</si>
  <si>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</si>
  <si>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</si>
  <si>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</si>
  <si>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</si>
  <si>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</si>
  <si>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</si>
  <si>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</si>
  <si>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</si>
  <si>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</si>
  <si>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</si>
  <si>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</si>
  <si>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</si>
  <si>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</si>
  <si>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</si>
  <si>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</si>
  <si>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</si>
  <si>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</si>
  <si>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</si>
  <si>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</si>
  <si>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</si>
  <si>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</si>
  <si>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</si>
  <si>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</si>
  <si>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</si>
  <si>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</si>
  <si>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</si>
  <si>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</si>
  <si>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</si>
  <si>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</si>
  <si>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</si>
  <si>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</si>
  <si>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</si>
  <si>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</si>
  <si>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</si>
  <si>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</si>
  <si>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</si>
  <si>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</si>
  <si>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</si>
  <si>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</si>
  <si>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</si>
  <si>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</si>
  <si>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</si>
  <si>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</si>
  <si>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</si>
  <si>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</si>
  <si>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</si>
  <si>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</si>
  <si>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</si>
  <si>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</si>
  <si>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</si>
  <si>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</si>
  <si>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</si>
  <si>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</si>
  <si>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</si>
  <si>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</si>
  <si>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</si>
  <si>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</si>
  <si>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</si>
  <si>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</si>
  <si>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</si>
  <si>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</si>
  <si>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</si>
  <si>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</si>
  <si>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</si>
  <si>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</si>
  <si>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</si>
  <si>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</si>
  <si>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</si>
  <si>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</si>
  <si>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</si>
  <si>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</si>
  <si>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</si>
  <si>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</si>
  <si>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</si>
  <si>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</si>
  <si>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</si>
  <si>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</si>
  <si>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</si>
  <si>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</si>
  <si>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</si>
  <si>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</si>
  <si>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</si>
  <si>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</si>
  <si>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</si>
  <si>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</si>
  <si>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</si>
  <si>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</si>
  <si>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</si>
  <si>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</si>
  <si>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</si>
  <si>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</si>
  <si>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</si>
  <si>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</si>
  <si>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</si>
  <si>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</si>
  <si>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</si>
  <si>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</si>
  <si>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</si>
  <si>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</si>
  <si>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</si>
  <si>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</si>
  <si>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</si>
  <si>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</si>
  <si>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</si>
  <si>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</si>
  <si>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</si>
  <si>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</si>
  <si>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</si>
  <si>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</si>
  <si>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</si>
  <si>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</si>
  <si>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</si>
  <si>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</si>
  <si>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</si>
  <si>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</si>
  <si>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</si>
  <si>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</si>
  <si>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</si>
  <si>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</si>
  <si>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</si>
  <si>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</si>
  <si>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</si>
  <si>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</si>
  <si>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</si>
  <si>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</si>
  <si>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</si>
  <si>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</si>
  <si>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</si>
  <si>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</si>
  <si>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</si>
  <si>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</si>
  <si>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</si>
  <si>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</si>
  <si>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</si>
  <si>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</si>
  <si>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</si>
  <si>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</si>
  <si>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</si>
  <si>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</si>
  <si>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</si>
  <si>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</si>
  <si>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</si>
  <si>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</si>
  <si>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</si>
  <si>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</si>
  <si>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</si>
  <si>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</si>
  <si>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</si>
  <si>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</si>
  <si>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</si>
  <si>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</si>
  <si>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</si>
  <si>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</si>
  <si>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</si>
  <si>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</si>
  <si>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</si>
  <si>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</si>
  <si>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</si>
  <si>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</si>
  <si>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</si>
  <si>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</si>
  <si>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</si>
  <si>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</si>
  <si>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</si>
  <si>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</si>
  <si>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</si>
  <si>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</si>
  <si>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</si>
  <si>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</si>
  <si>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</si>
  <si>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</si>
  <si>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</si>
  <si>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</si>
  <si>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</si>
  <si>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</si>
  <si>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</si>
  <si>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</si>
  <si>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</si>
  <si>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</si>
  <si>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</si>
  <si>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</si>
  <si>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</si>
  <si>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</si>
  <si>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</si>
  <si>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</si>
  <si>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</si>
  <si>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</si>
  <si>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</si>
  <si>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</si>
  <si>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</si>
  <si>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</si>
  <si>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</si>
  <si>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</si>
  <si>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</si>
  <si>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</si>
  <si>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</si>
  <si>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</si>
  <si>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</si>
  <si>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</si>
  <si>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</si>
  <si>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</si>
  <si>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</si>
  <si>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</si>
  <si>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</si>
  <si>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</si>
  <si>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</si>
  <si>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</si>
  <si>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</si>
  <si>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</si>
  <si>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</si>
  <si>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</si>
  <si>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</si>
  <si>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</si>
  <si>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</si>
  <si>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</si>
  <si>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</si>
  <si>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</si>
  <si>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</si>
  <si>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</si>
  <si>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</si>
  <si>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</si>
  <si>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</si>
  <si>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</si>
  <si>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</si>
  <si>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</si>
  <si>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</si>
  <si>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</si>
  <si>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</si>
  <si>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</si>
  <si>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</si>
  <si>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</si>
  <si>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</si>
  <si>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</si>
  <si>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</si>
  <si>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</si>
  <si>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</si>
  <si>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</si>
  <si>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</si>
  <si>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</si>
  <si>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</si>
  <si>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</si>
  <si>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</si>
  <si>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</si>
  <si>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</si>
  <si>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</si>
  <si>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</si>
  <si>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</si>
  <si>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</si>
  <si>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</si>
  <si>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</si>
  <si>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</si>
  <si>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</si>
  <si>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</si>
  <si>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</si>
  <si>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</si>
  <si>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</si>
  <si>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</si>
  <si>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</si>
  <si>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</si>
  <si>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</si>
  <si>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</si>
  <si>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</si>
  <si>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</si>
  <si>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</si>
  <si>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</si>
  <si>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</si>
  <si>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</si>
  <si>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</si>
  <si>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</si>
  <si>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</si>
  <si>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</si>
  <si>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</si>
  <si>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</si>
  <si>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</si>
  <si>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</si>
  <si>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</si>
  <si>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</si>
  <si>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</si>
  <si>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</si>
  <si>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</si>
  <si>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</si>
  <si>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</si>
  <si>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</si>
  <si>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</si>
  <si>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</si>
  <si>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</si>
  <si>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</si>
  <si>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</si>
  <si>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</si>
  <si>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</si>
  <si>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</si>
  <si>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</si>
  <si>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</si>
  <si>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</si>
  <si>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</si>
  <si>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</si>
  <si>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</si>
  <si>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</si>
  <si>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</si>
  <si>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</si>
  <si>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</si>
  <si>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</si>
  <si>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</si>
  <si>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</si>
  <si>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</si>
  <si>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</si>
  <si>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</si>
  <si>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</si>
  <si>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</si>
  <si>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</si>
  <si>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</si>
  <si>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</si>
  <si>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</si>
  <si>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</si>
  <si>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</si>
  <si>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</si>
  <si>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</si>
  <si>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</si>
  <si>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</si>
  <si>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</si>
  <si>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</si>
  <si>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</si>
  <si>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</si>
  <si>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</si>
  <si>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</si>
  <si>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</si>
  <si>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</si>
  <si>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</si>
  <si>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</si>
  <si>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</si>
  <si>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</si>
  <si>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</si>
  <si>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</si>
  <si>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</si>
  <si>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</si>
  <si>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</si>
  <si>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</si>
  <si>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</si>
  <si>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</si>
  <si>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</si>
  <si>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</si>
  <si>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</si>
  <si>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</si>
  <si>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</si>
  <si>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</si>
  <si>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</si>
  <si>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</si>
  <si>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</si>
  <si>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</si>
  <si>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</si>
  <si>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</si>
  <si>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</si>
  <si>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</si>
  <si>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</si>
  <si>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</si>
  <si>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</si>
  <si>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</si>
  <si>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</si>
  <si>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</si>
  <si>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</si>
  <si>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</si>
  <si>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</si>
  <si>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</si>
  <si>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</si>
  <si>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</si>
  <si>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</si>
  <si>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</si>
  <si>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</si>
  <si>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</si>
  <si>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</si>
  <si>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</si>
  <si>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</si>
  <si>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</si>
  <si>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</si>
  <si>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</si>
  <si>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</si>
  <si>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</si>
  <si>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</si>
  <si>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</si>
  <si>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</si>
  <si>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</si>
  <si>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</si>
  <si>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</si>
  <si>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</si>
  <si>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</si>
  <si>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</si>
  <si>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</si>
  <si>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</si>
  <si>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</si>
  <si>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</si>
  <si>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</si>
  <si>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</si>
  <si>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</si>
  <si>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</si>
  <si>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</si>
  <si>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</si>
  <si>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</si>
  <si>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</si>
  <si>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</si>
  <si>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</si>
  <si>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</si>
  <si>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</si>
  <si>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</si>
  <si>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</si>
  <si>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</si>
  <si>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</si>
  <si>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</si>
  <si>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</si>
  <si>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</si>
  <si>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</si>
  <si>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</si>
  <si>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</si>
  <si>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</si>
  <si>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</si>
  <si>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</si>
  <si>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</si>
  <si>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</si>
  <si>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</si>
  <si>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</si>
  <si>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</si>
  <si>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</si>
  <si>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</si>
  <si>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</si>
  <si>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</si>
  <si>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</si>
  <si>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</si>
  <si>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</si>
  <si>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</si>
  <si>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</si>
  <si>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</si>
  <si>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</si>
  <si>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</si>
  <si>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</si>
  <si>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</si>
  <si>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</si>
  <si>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</si>
  <si>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</si>
  <si>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</si>
  <si>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</si>
  <si>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</si>
  <si>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</si>
  <si>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</si>
  <si>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</si>
  <si>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</si>
  <si>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</si>
  <si>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</si>
  <si>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</si>
  <si>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</si>
  <si>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</si>
  <si>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</si>
  <si>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</si>
  <si>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</si>
  <si>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</si>
  <si>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</si>
  <si>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</si>
  <si>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</si>
  <si>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</si>
  <si>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</si>
  <si>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</si>
  <si>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</si>
  <si>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</si>
  <si>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</si>
  <si>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</si>
  <si>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</si>
  <si>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</si>
  <si>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</si>
  <si>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</si>
  <si>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</si>
  <si>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</si>
  <si>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</si>
  <si>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</si>
  <si>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</si>
  <si>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</si>
  <si>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</si>
  <si>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</si>
  <si>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</si>
  <si>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</si>
  <si>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</si>
  <si>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</si>
  <si>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</si>
  <si>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</si>
  <si>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</si>
  <si>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</si>
  <si>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</si>
  <si>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</si>
  <si>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</si>
  <si>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</si>
  <si>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</si>
  <si>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</si>
  <si>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</si>
  <si>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</si>
  <si>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</si>
  <si>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</si>
  <si>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</si>
  <si>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</si>
  <si>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</si>
  <si>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</si>
  <si>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</si>
  <si>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</si>
  <si>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</si>
  <si>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</si>
  <si>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</si>
  <si>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</si>
  <si>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</si>
  <si>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</si>
  <si>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</si>
  <si>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</si>
  <si>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</si>
  <si>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</si>
  <si>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</si>
  <si>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</si>
  <si>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</si>
  <si>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</si>
  <si>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</si>
  <si>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</si>
  <si>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</si>
  <si>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</si>
  <si>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</si>
  <si>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</si>
  <si>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</si>
  <si>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</si>
  <si>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</si>
  <si>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</si>
  <si>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</si>
  <si>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</si>
  <si>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</si>
  <si>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</si>
  <si>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</si>
  <si>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</si>
  <si>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</si>
  <si>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</si>
  <si>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</si>
  <si>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</si>
  <si>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</si>
  <si>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</si>
  <si>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</si>
  <si>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</si>
  <si>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</si>
  <si>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</si>
  <si>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</si>
  <si>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</si>
  <si>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</si>
  <si>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</si>
  <si>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</si>
  <si>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</si>
  <si>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</si>
  <si>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</si>
  <si>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</si>
  <si>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</si>
  <si>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</si>
  <si>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</si>
  <si>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</si>
  <si>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</si>
  <si>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</si>
  <si>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</si>
  <si>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</si>
  <si>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</si>
  <si>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</si>
  <si>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</si>
  <si>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</si>
  <si>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</si>
  <si>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</si>
  <si>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</si>
  <si>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</si>
  <si>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</si>
  <si>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</si>
  <si>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</si>
  <si>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</si>
  <si>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</si>
  <si>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</si>
  <si>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</si>
  <si>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</si>
  <si>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</si>
  <si>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</si>
  <si>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</si>
  <si>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</si>
  <si>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</si>
  <si>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</si>
  <si>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</si>
  <si>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</si>
  <si>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</si>
  <si>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</si>
  <si>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</si>
  <si>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</si>
  <si>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</si>
  <si>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</si>
  <si>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</si>
  <si>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</si>
  <si>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</si>
  <si>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</si>
  <si>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</si>
  <si>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</si>
  <si>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</si>
  <si>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</si>
  <si>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</si>
  <si>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</si>
  <si>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</si>
  <si>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</si>
  <si>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</si>
  <si>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</si>
  <si>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</si>
  <si>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</si>
  <si>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</si>
  <si>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</si>
  <si>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</si>
  <si>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</si>
  <si>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</si>
  <si>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</si>
  <si>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</si>
  <si>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</si>
  <si>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</si>
  <si>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</si>
  <si>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</si>
  <si>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</si>
  <si>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</si>
  <si>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</si>
  <si>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</si>
  <si>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</si>
  <si>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</si>
  <si>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</si>
  <si>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</si>
  <si>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</si>
  <si>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</si>
  <si>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</si>
  <si>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</si>
  <si>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</si>
  <si>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</si>
  <si>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</si>
  <si>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</si>
  <si>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</si>
  <si>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</si>
  <si>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</si>
  <si>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</si>
  <si>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</si>
  <si>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</si>
  <si>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</si>
  <si>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</si>
  <si>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</si>
  <si>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</si>
  <si>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</si>
  <si>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</si>
  <si>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</si>
  <si>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</si>
  <si>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</si>
  <si>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</si>
  <si>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</si>
  <si>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</si>
  <si>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</si>
  <si>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</si>
  <si>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</si>
  <si>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</si>
  <si>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</si>
  <si>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</si>
  <si>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</si>
  <si>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</si>
  <si>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</si>
  <si>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</si>
  <si>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</si>
  <si>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</si>
  <si>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</si>
  <si>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</si>
  <si>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</si>
  <si>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</si>
  <si>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</si>
  <si>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</si>
  <si>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</si>
  <si>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</si>
  <si>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</si>
  <si>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</si>
  <si>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</si>
  <si>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</si>
  <si>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</si>
  <si>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</si>
  <si>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</si>
  <si>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</si>
  <si>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</si>
  <si>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</si>
  <si>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</si>
  <si>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</si>
  <si>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</si>
  <si>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</si>
  <si>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</si>
  <si>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</si>
  <si>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</si>
  <si>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</si>
  <si>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</si>
  <si>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</si>
  <si>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</si>
  <si>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</si>
  <si>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</si>
  <si>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</si>
  <si>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</si>
  <si>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</si>
  <si>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</si>
  <si>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</si>
  <si>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</si>
  <si>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</si>
  <si>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</si>
  <si>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</si>
  <si>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</si>
  <si>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</si>
  <si>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</si>
  <si>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</si>
  <si>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</si>
  <si>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</si>
  <si>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</si>
  <si>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</si>
  <si>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</si>
  <si>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</si>
  <si>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</si>
  <si>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</si>
  <si>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</si>
  <si>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</si>
  <si>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</si>
  <si>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</si>
  <si>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</si>
  <si>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</si>
  <si>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</si>
  <si>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</si>
  <si>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</si>
  <si>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</si>
  <si>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</si>
  <si>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</si>
  <si>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</si>
  <si>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</si>
  <si>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</si>
  <si>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</si>
  <si>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</si>
  <si>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</si>
  <si>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</si>
  <si>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</si>
  <si>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</si>
  <si>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</si>
  <si>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</si>
  <si>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</si>
  <si>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</si>
  <si>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</si>
  <si>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</si>
  <si>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</si>
  <si>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</si>
  <si>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</si>
  <si>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</si>
  <si>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</si>
  <si>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</si>
  <si>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</si>
  <si>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</si>
  <si>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</si>
  <si>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</si>
  <si>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</si>
  <si>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</si>
  <si>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</si>
  <si>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</si>
  <si>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</si>
  <si>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</si>
  <si>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</si>
  <si>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</si>
  <si>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</si>
  <si>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</si>
  <si>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</si>
  <si>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</si>
  <si>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</si>
  <si>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</si>
  <si>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</si>
  <si>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</si>
  <si>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</si>
  <si>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</si>
  <si>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</si>
  <si>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</si>
  <si>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</si>
  <si>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</si>
  <si>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</si>
  <si>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</si>
  <si>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</si>
  <si>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</si>
  <si>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</si>
  <si>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</si>
  <si>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</si>
  <si>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</si>
  <si>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</si>
  <si>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</si>
  <si>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</si>
  <si>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</si>
  <si>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</si>
  <si>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</si>
  <si>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</si>
  <si>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</si>
  <si>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</si>
  <si>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</si>
  <si>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</si>
  <si>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</si>
  <si>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</si>
  <si>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</si>
  <si>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</si>
  <si>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</si>
  <si>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</si>
  <si>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</si>
  <si>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</si>
  <si>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</si>
  <si>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</si>
  <si>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</si>
  <si>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</si>
  <si>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</si>
  <si>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</si>
  <si>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</si>
  <si>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</si>
  <si>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</si>
  <si>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</si>
  <si>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</si>
  <si>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</si>
  <si>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</si>
  <si>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</si>
  <si>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</si>
  <si>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</si>
  <si>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</si>
  <si>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</si>
  <si>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</si>
  <si>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</si>
  <si>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</si>
  <si>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</si>
  <si>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</si>
  <si>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</si>
  <si>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</si>
  <si>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</si>
  <si>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</si>
  <si>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</si>
  <si>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</si>
  <si>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</si>
  <si>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</si>
  <si>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</si>
  <si>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</si>
  <si>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</si>
  <si>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</si>
  <si>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</si>
  <si>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</si>
  <si>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</si>
  <si>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</si>
  <si>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</si>
  <si>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</si>
  <si>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</si>
  <si>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</si>
  <si>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</si>
  <si>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</si>
  <si>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</si>
  <si>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</si>
  <si>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</si>
  <si>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</si>
  <si>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</si>
  <si>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</si>
  <si>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</si>
  <si>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</si>
  <si>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</si>
  <si>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</si>
  <si>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</si>
  <si>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</si>
  <si>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</si>
  <si>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</si>
  <si>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</si>
  <si>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</si>
  <si>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</si>
  <si>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</si>
  <si>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</si>
  <si>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</si>
  <si>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</si>
  <si>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</si>
  <si>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</si>
  <si>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</si>
  <si>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</si>
  <si>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</si>
  <si>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</si>
  <si>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</si>
  <si>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</si>
  <si>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</si>
  <si>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</si>
  <si>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</si>
  <si>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</si>
  <si>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</si>
  <si>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</si>
  <si>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</si>
  <si>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</si>
  <si>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</si>
  <si>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</si>
  <si>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</si>
  <si>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</si>
  <si>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</si>
  <si>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</si>
  <si>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</si>
  <si>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</si>
  <si>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</si>
  <si>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</si>
  <si>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</si>
  <si>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</si>
  <si>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</si>
  <si>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</si>
  <si>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</si>
  <si>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</si>
  <si>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</si>
  <si>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</si>
  <si>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</si>
  <si>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</si>
  <si>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</si>
  <si>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</si>
  <si>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</si>
  <si>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</si>
  <si>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</si>
  <si>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</si>
  <si>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</si>
  <si>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</si>
  <si>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</si>
  <si>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</si>
  <si>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</si>
  <si>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</si>
  <si>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</si>
  <si>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</si>
  <si>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</si>
  <si>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</si>
  <si>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</si>
  <si>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</si>
  <si>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</si>
  <si>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</si>
  <si>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</si>
  <si>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</si>
  <si>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</si>
  <si>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</si>
  <si>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</si>
  <si>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</si>
  <si>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</si>
  <si>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</si>
  <si>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</si>
  <si>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</si>
  <si>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</si>
  <si>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</si>
  <si>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</si>
  <si>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</si>
  <si>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</si>
  <si>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</si>
  <si>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</si>
  <si>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</si>
  <si>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</si>
  <si>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</si>
  <si>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</si>
  <si>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</si>
  <si>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</si>
  <si>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</si>
  <si>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</si>
  <si>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</si>
  <si>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</si>
  <si>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</si>
  <si>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</si>
  <si>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</si>
  <si>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</si>
  <si>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</si>
  <si>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</si>
  <si>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</si>
  <si>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</si>
  <si>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</si>
  <si>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</si>
  <si>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</si>
  <si>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</si>
  <si>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</si>
  <si>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</si>
  <si>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</si>
  <si>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</si>
  <si>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</si>
  <si>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</si>
  <si>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</si>
  <si>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</si>
  <si>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</si>
  <si>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</si>
  <si>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</si>
  <si>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</si>
  <si>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</si>
  <si>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</si>
  <si>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</si>
  <si>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</si>
  <si>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</si>
  <si>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</si>
  <si>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</si>
  <si>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</si>
  <si>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</si>
  <si>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</si>
  <si>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</si>
  <si>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</si>
  <si>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</si>
  <si>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</si>
  <si>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</si>
  <si>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</si>
  <si>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</si>
  <si>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</si>
  <si>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</si>
  <si>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</si>
  <si>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</si>
  <si>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</si>
  <si>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</si>
  <si>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</si>
  <si>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</si>
  <si>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</si>
  <si>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</si>
  <si>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</si>
  <si>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</si>
  <si>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</si>
  <si>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</si>
  <si>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</si>
  <si>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</si>
  <si>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</si>
  <si>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</si>
  <si>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</si>
  <si>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</si>
  <si>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</si>
  <si>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</si>
  <si>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</si>
  <si>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</si>
  <si>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</si>
  <si>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</si>
  <si>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</si>
  <si>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</si>
  <si>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</si>
  <si>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</si>
  <si>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</si>
  <si>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</si>
  <si>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</si>
  <si>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</si>
  <si>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</si>
  <si>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</si>
  <si>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</si>
  <si>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</si>
  <si>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</si>
  <si>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</si>
  <si>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</si>
  <si>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</si>
  <si>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</si>
  <si>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</si>
  <si>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</si>
  <si>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</si>
  <si>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</si>
  <si>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</si>
  <si>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</si>
  <si>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</si>
  <si>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</si>
  <si>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</si>
  <si>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</si>
  <si>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</si>
  <si>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</si>
  <si>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</si>
  <si>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</si>
  <si>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</si>
  <si>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</si>
  <si>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</si>
  <si>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</si>
  <si>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</si>
  <si>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</si>
  <si>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</si>
  <si>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</si>
  <si>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</si>
  <si>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</si>
  <si>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</si>
  <si>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</si>
  <si>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</si>
  <si>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</si>
  <si>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</si>
  <si>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</si>
  <si>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</si>
  <si>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</si>
  <si>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</si>
  <si>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</si>
  <si>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</si>
  <si>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</si>
  <si>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</si>
  <si>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</si>
  <si>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</si>
  <si>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</si>
  <si>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</si>
  <si>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</si>
  <si>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</si>
  <si>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</si>
  <si>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</si>
  <si>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</si>
  <si>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</si>
  <si>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</si>
  <si>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</si>
  <si>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</si>
  <si>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</si>
  <si>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</si>
  <si>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</si>
  <si>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</si>
  <si>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</si>
  <si>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</si>
  <si>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</si>
  <si>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</si>
  <si>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</si>
  <si>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</si>
  <si>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</si>
  <si>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</si>
  <si>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</si>
  <si>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</si>
  <si>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</si>
  <si>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</si>
  <si>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</si>
  <si>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</si>
  <si>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</si>
  <si>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</si>
  <si>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</si>
  <si>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</si>
  <si>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</si>
  <si>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</si>
  <si>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</si>
  <si>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</si>
  <si>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</si>
  <si>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</si>
  <si>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</si>
  <si>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</si>
  <si>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</si>
  <si>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</si>
  <si>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</si>
  <si>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</si>
  <si>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</si>
  <si>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</si>
  <si>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</si>
  <si>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</si>
  <si>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</si>
  <si>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</si>
  <si>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</si>
  <si>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</si>
  <si>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</si>
  <si>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</si>
  <si>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</si>
  <si>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</si>
  <si>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</si>
  <si>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</si>
  <si>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</si>
  <si>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</si>
  <si>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</si>
  <si>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</si>
  <si>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</si>
  <si>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</si>
  <si>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</si>
  <si>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</si>
  <si>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</si>
  <si>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</si>
  <si>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</si>
  <si>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</si>
  <si>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</si>
  <si>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</si>
  <si>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</si>
  <si>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</si>
  <si>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</si>
  <si>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</si>
  <si>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</si>
  <si>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</si>
  <si>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</si>
  <si>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</si>
  <si>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</si>
  <si>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</si>
  <si>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</si>
  <si>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</si>
  <si>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</si>
  <si>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</si>
  <si>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</si>
  <si>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</si>
  <si>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</si>
  <si>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</si>
  <si>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</si>
  <si>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</si>
  <si>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</si>
  <si>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</si>
  <si>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</si>
  <si>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</si>
  <si>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</si>
  <si>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</si>
  <si>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</si>
  <si>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</si>
  <si>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</si>
  <si>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</si>
  <si>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</si>
  <si>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</si>
  <si>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</si>
  <si>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</si>
  <si>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</si>
  <si>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</si>
  <si>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</si>
  <si>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</si>
  <si>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</si>
  <si>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</si>
  <si>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</si>
  <si>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</si>
  <si>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</si>
  <si>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</si>
  <si>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</si>
  <si>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</si>
  <si>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</si>
  <si>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</si>
  <si>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</si>
  <si>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</si>
  <si>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</si>
  <si>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</si>
  <si>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</si>
  <si>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</si>
  <si>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</si>
  <si>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</si>
  <si>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</si>
  <si>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</si>
  <si>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</si>
  <si>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</si>
  <si>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</si>
  <si>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</si>
  <si>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</si>
  <si>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</si>
  <si>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</si>
  <si>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</si>
  <si>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</si>
  <si>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</si>
  <si>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</si>
  <si>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</si>
  <si>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</si>
  <si>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</si>
  <si>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</si>
  <si>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</si>
  <si>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</si>
  <si>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</si>
  <si>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</si>
  <si>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</si>
  <si>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</si>
  <si>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</si>
  <si>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</si>
  <si>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</si>
  <si>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</si>
  <si>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</si>
  <si>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</si>
  <si>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</si>
  <si>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</si>
  <si>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</si>
  <si>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</si>
  <si>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</si>
  <si>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</si>
  <si>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</si>
  <si>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</si>
  <si>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</si>
  <si>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</si>
  <si>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</si>
  <si>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</si>
  <si>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</si>
  <si>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</si>
  <si>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</si>
  <si>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</si>
  <si>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</si>
  <si>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</si>
  <si>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</si>
  <si>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</si>
  <si>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</si>
  <si>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</si>
  <si>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</si>
  <si>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</si>
  <si>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</si>
  <si>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</si>
  <si>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</si>
  <si>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</si>
  <si>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</si>
  <si>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</si>
  <si>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</si>
  <si>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</si>
  <si>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</si>
  <si>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</si>
  <si>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</si>
  <si>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</si>
  <si>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</si>
  <si>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</si>
  <si>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</si>
  <si>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</si>
  <si>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</si>
  <si>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</si>
  <si>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</si>
  <si>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</si>
  <si>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</si>
  <si>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</si>
  <si>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</si>
  <si>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</si>
  <si>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</si>
  <si>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</si>
  <si>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</si>
  <si>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</si>
  <si>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</si>
  <si>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</si>
  <si>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</si>
  <si>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</si>
  <si>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</si>
  <si>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</si>
  <si>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</si>
  <si>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</si>
  <si>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</si>
  <si>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</si>
  <si>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</si>
  <si>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</si>
  <si>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</si>
  <si>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</si>
  <si>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</si>
  <si>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</si>
  <si>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</si>
  <si>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</si>
  <si>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</si>
  <si>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</si>
  <si>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</si>
  <si>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</si>
  <si>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</si>
  <si>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</si>
  <si>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</si>
  <si>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</si>
  <si>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</si>
  <si>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</si>
  <si>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</si>
  <si>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</si>
  <si>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</si>
  <si>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</si>
  <si>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</si>
  <si>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</si>
  <si>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</si>
  <si>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</si>
  <si>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</si>
  <si>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</si>
  <si>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</si>
  <si>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</si>
  <si>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</si>
  <si>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</si>
  <si>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</si>
  <si>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</si>
  <si>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</si>
  <si>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</si>
  <si>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</si>
  <si>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</si>
  <si>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</si>
  <si>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</si>
  <si>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</si>
  <si>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</si>
  <si>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</si>
  <si>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</si>
  <si>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</si>
  <si>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</si>
  <si>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</si>
  <si>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</si>
  <si>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</si>
  <si>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</si>
  <si>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</si>
  <si>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</si>
  <si>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</si>
  <si>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</si>
  <si>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</si>
  <si>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</si>
  <si>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</si>
  <si>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</si>
  <si>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</si>
  <si>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</si>
  <si>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</si>
  <si>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</si>
  <si>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</si>
  <si>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</si>
  <si>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</si>
  <si>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</si>
  <si>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</si>
  <si>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</si>
  <si>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</si>
  <si>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</si>
  <si>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</si>
  <si>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</si>
  <si>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</si>
  <si>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</si>
  <si>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</si>
  <si>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</si>
  <si>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</si>
  <si>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</si>
  <si>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</si>
  <si>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</si>
  <si>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</si>
  <si>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</si>
  <si>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</si>
  <si>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</si>
  <si>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</si>
  <si>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</si>
  <si>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</si>
  <si>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</si>
  <si>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</si>
  <si>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</si>
  <si>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</si>
  <si>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</si>
  <si>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</si>
  <si>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</si>
  <si>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</si>
  <si>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</si>
  <si>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</si>
  <si>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</si>
  <si>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</si>
  <si>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</si>
  <si>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</si>
  <si>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</si>
  <si>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</si>
  <si>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</si>
  <si>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</si>
  <si>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</si>
  <si>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</si>
  <si>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</si>
  <si>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</si>
  <si>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</si>
  <si>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</si>
  <si>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</si>
  <si>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</si>
  <si>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</si>
  <si>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</si>
  <si>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</si>
  <si>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</si>
  <si>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</si>
  <si>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</si>
  <si>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</si>
  <si>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</si>
  <si>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</si>
  <si>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</si>
  <si>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</si>
  <si>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</si>
  <si>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</si>
  <si>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</si>
  <si>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</si>
  <si>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</si>
  <si>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</si>
  <si>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</si>
  <si>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</si>
  <si>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</si>
  <si>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</si>
  <si>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</si>
  <si>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</si>
  <si>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</si>
  <si>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</si>
  <si>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</si>
  <si>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</si>
  <si>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</si>
  <si>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</si>
  <si>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</si>
  <si>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</si>
  <si>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</si>
  <si>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</si>
  <si>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</si>
  <si>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</si>
  <si>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</si>
  <si>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</si>
  <si>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</si>
  <si>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</si>
  <si>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</si>
  <si>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</si>
  <si>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</si>
  <si>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</si>
  <si>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</si>
  <si>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</si>
  <si>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</si>
  <si>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</si>
  <si>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</si>
  <si>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</si>
  <si>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</si>
  <si>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</si>
  <si>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</si>
  <si>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</si>
  <si>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</si>
  <si>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</si>
  <si>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</si>
  <si>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</si>
  <si>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</si>
  <si>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</si>
  <si>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</si>
  <si>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</si>
  <si>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</si>
  <si>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</si>
  <si>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</si>
  <si>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</si>
  <si>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</si>
  <si>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</si>
  <si>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</si>
  <si>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</si>
  <si>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</si>
  <si>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</si>
  <si>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</si>
  <si>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</si>
  <si>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</si>
  <si>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</si>
  <si>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</si>
  <si>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</si>
  <si>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</si>
  <si>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</si>
  <si>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</si>
  <si>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</si>
  <si>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</si>
  <si>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</si>
  <si>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</si>
  <si>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</si>
  <si>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</si>
  <si>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</si>
  <si>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</si>
  <si>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</si>
  <si>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</si>
  <si>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</si>
  <si>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</si>
  <si>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</si>
  <si>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</si>
  <si>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</si>
  <si>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</si>
  <si>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</si>
  <si>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</si>
  <si>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</si>
  <si>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</si>
  <si>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</si>
  <si>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</si>
  <si>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</si>
  <si>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</si>
  <si>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</si>
  <si>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</si>
  <si>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</si>
  <si>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</si>
  <si>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</si>
  <si>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</si>
  <si>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</si>
  <si>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</si>
  <si>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</si>
  <si>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</si>
  <si>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</si>
  <si>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</si>
  <si>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</si>
  <si>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</si>
  <si>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</si>
  <si>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</si>
  <si>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</si>
  <si>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</si>
  <si>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</si>
  <si>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</si>
  <si>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</si>
  <si>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</si>
  <si>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</si>
  <si>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</si>
  <si>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</si>
  <si>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</si>
  <si>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</si>
  <si>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</si>
  <si>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</si>
  <si>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</si>
  <si>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</si>
  <si>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</si>
  <si>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</si>
  <si>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</si>
  <si>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</si>
  <si>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</si>
  <si>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</si>
  <si>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</si>
  <si>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</si>
  <si>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</si>
  <si>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</si>
  <si>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</si>
  <si>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</si>
  <si>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</si>
  <si>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</si>
  <si>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</si>
  <si>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</si>
  <si>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</si>
  <si>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</si>
  <si>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</si>
  <si>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</si>
  <si>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</si>
  <si>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</si>
  <si>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</si>
  <si>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</si>
  <si>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</si>
  <si>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</si>
  <si>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</si>
  <si>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</si>
  <si>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</si>
  <si>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</si>
  <si>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</si>
  <si>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</si>
  <si>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</si>
  <si>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</si>
  <si>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</si>
  <si>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</si>
  <si>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</si>
  <si>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</si>
  <si>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</si>
  <si>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</si>
  <si>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</si>
  <si>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</si>
  <si>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</si>
  <si>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</si>
  <si>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</si>
  <si>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</si>
  <si>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</si>
  <si>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</si>
  <si>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</si>
  <si>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</si>
  <si>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</si>
  <si>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</si>
  <si>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</si>
  <si>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</si>
  <si>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</si>
  <si>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</si>
  <si>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</si>
  <si>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</si>
  <si>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</si>
  <si>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</si>
  <si>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</si>
  <si>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</si>
  <si>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</si>
  <si>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</si>
  <si>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</si>
  <si>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</si>
  <si>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</si>
  <si>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</si>
  <si>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</si>
  <si>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</si>
  <si>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</si>
  <si>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</si>
  <si>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</si>
  <si>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</si>
  <si>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</si>
  <si>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</si>
  <si>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</si>
  <si>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</si>
  <si>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</si>
  <si>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</si>
  <si>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</si>
  <si>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</si>
  <si>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</si>
  <si>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</si>
  <si>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</si>
  <si>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</si>
  <si>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</si>
  <si>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</si>
  <si>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</si>
  <si>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</si>
  <si>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</si>
  <si>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</si>
  <si>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</si>
  <si>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</si>
  <si>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</si>
  <si>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</si>
  <si>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</si>
  <si>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</si>
  <si>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</si>
  <si>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</si>
  <si>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</si>
  <si>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</si>
  <si>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</si>
  <si>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</si>
  <si>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</si>
  <si>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</si>
  <si>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</si>
  <si>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</si>
  <si>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</si>
  <si>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</si>
  <si>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</si>
  <si>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</si>
  <si>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</si>
  <si>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</si>
  <si>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</si>
  <si>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</si>
  <si>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</si>
  <si>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</si>
  <si>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</si>
  <si>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</si>
  <si>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</si>
  <si>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</si>
  <si>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</si>
  <si>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</si>
  <si>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</si>
  <si>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</si>
  <si>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</si>
  <si>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</si>
  <si>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</si>
  <si>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</si>
  <si>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</si>
  <si>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</si>
  <si>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</si>
  <si>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</si>
  <si>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</si>
  <si>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</si>
  <si>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</si>
  <si>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</si>
  <si>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</si>
  <si>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</si>
  <si>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</si>
  <si>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</si>
  <si>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</si>
  <si>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</si>
  <si>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</si>
  <si>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</si>
  <si>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</si>
  <si>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</si>
  <si>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</si>
  <si>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</si>
  <si>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</si>
  <si>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</si>
  <si>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</si>
  <si>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</si>
  <si>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</si>
  <si>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</si>
  <si>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</si>
  <si>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</si>
  <si>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</si>
  <si>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</si>
  <si>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</si>
  <si>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</si>
  <si>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</si>
  <si>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</si>
  <si>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</si>
  <si>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</si>
  <si>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</si>
  <si>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</si>
  <si>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</si>
  <si>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</si>
  <si>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</si>
  <si>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</si>
  <si>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</si>
  <si>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</si>
  <si>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</si>
  <si>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</si>
  <si>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</si>
  <si>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</si>
  <si>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</si>
  <si>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</si>
  <si>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</si>
  <si>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</si>
  <si>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</si>
  <si>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</si>
  <si>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</si>
  <si>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</si>
  <si>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</si>
  <si>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</si>
  <si>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</si>
  <si>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</si>
  <si>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</si>
  <si>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</si>
  <si>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</si>
  <si>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</si>
  <si>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</si>
  <si>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</si>
  <si>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</si>
  <si>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</si>
  <si>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</si>
  <si>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</si>
  <si>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</si>
  <si>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</si>
  <si>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</si>
  <si>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</si>
  <si>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</si>
  <si>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</si>
  <si>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</si>
  <si>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</si>
  <si>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</si>
  <si>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</si>
  <si>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</si>
  <si>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</si>
  <si>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</si>
  <si>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</si>
  <si>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</si>
  <si>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</si>
  <si>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</si>
  <si>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</si>
  <si>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</si>
  <si>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</si>
  <si>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</si>
  <si>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</si>
  <si>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</si>
  <si>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</si>
  <si>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</si>
  <si>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</si>
  <si>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</si>
  <si>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</si>
  <si>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</si>
  <si>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</si>
  <si>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</si>
  <si>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</si>
  <si>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</si>
  <si>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</si>
  <si>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</si>
  <si>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</si>
  <si>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</si>
  <si>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</si>
  <si>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</si>
  <si>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</si>
  <si>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</si>
  <si>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</si>
  <si>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</si>
  <si>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</si>
  <si>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</si>
  <si>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</si>
  <si>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</si>
  <si>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</si>
  <si>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</si>
  <si>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</si>
  <si>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</si>
  <si>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</si>
  <si>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</si>
  <si>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</si>
  <si>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</si>
  <si>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</si>
  <si>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</si>
  <si>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</si>
  <si>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</si>
  <si>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</si>
  <si>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</si>
  <si>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</si>
  <si>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</si>
  <si>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</si>
  <si>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</si>
  <si>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</si>
  <si>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</si>
  <si>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</si>
  <si>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</si>
  <si>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</si>
  <si>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</si>
  <si>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</si>
  <si>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</si>
  <si>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</si>
  <si>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</si>
  <si>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</si>
  <si>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</si>
  <si>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</si>
  <si>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</si>
  <si>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</si>
  <si>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</si>
  <si>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</si>
  <si>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</si>
  <si>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</si>
  <si>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</si>
  <si>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</si>
  <si>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</si>
  <si>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</si>
  <si>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</si>
  <si>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</si>
  <si>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</si>
  <si>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</si>
  <si>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</si>
  <si>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</si>
  <si>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</si>
  <si>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</si>
  <si>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</si>
  <si>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</si>
  <si>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</si>
  <si>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</si>
  <si>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</si>
  <si>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</si>
  <si>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</si>
  <si>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</si>
  <si>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</si>
  <si>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</si>
  <si>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</si>
  <si>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</si>
  <si>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</si>
  <si>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</si>
  <si>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</si>
  <si>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</si>
  <si>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</si>
  <si>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</si>
  <si>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</si>
  <si>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</si>
  <si>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</si>
  <si>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</si>
  <si>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</si>
  <si>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</si>
  <si>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</si>
  <si>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</si>
  <si>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</si>
  <si>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</si>
  <si>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</si>
  <si>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</si>
  <si>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</si>
  <si>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</si>
  <si>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</si>
  <si>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</si>
  <si>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</si>
  <si>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</si>
  <si>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</si>
  <si>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</si>
  <si>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</si>
  <si>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</si>
  <si>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</si>
  <si>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</si>
  <si>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</si>
  <si>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</si>
  <si>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</si>
  <si>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</si>
  <si>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</si>
  <si>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</si>
  <si>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</si>
  <si>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</si>
  <si>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</si>
  <si>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</si>
  <si>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</si>
  <si>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</si>
  <si>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</si>
  <si>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</si>
  <si>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</si>
  <si>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</si>
  <si>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</si>
  <si>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</si>
  <si>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</si>
  <si>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</si>
  <si>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</si>
  <si>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</si>
  <si>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</si>
  <si>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</si>
  <si>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</si>
  <si>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</si>
  <si>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</si>
  <si>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</si>
  <si>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</si>
  <si>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</si>
  <si>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</si>
  <si>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</si>
  <si>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</si>
  <si>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</si>
  <si>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</si>
  <si>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</si>
  <si>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</si>
  <si>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</si>
  <si>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</si>
  <si>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</si>
  <si>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</si>
  <si>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</si>
  <si>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</si>
  <si>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</si>
  <si>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</si>
  <si>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</si>
  <si>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</si>
  <si>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</si>
  <si>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</si>
  <si>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</si>
  <si>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</si>
  <si>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</si>
  <si>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</si>
  <si>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</si>
  <si>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</si>
  <si>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</si>
  <si>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</si>
  <si>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</si>
  <si>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</si>
  <si>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</si>
  <si>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</si>
  <si>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</si>
  <si>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</si>
  <si>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</si>
  <si>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</si>
  <si>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</si>
  <si>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</si>
  <si>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</si>
  <si>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</si>
  <si>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</si>
  <si>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</si>
  <si>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</si>
  <si>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</si>
  <si>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</si>
  <si>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</si>
  <si>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</si>
  <si>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</si>
  <si>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</si>
  <si>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</si>
  <si>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</si>
  <si>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</si>
  <si>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</si>
  <si>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</si>
  <si>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</si>
  <si>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</si>
  <si>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</si>
  <si>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</si>
  <si>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</si>
  <si>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</si>
  <si>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</si>
  <si>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</si>
  <si>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</si>
  <si>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</si>
  <si>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</si>
  <si>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</si>
  <si>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</si>
  <si>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</si>
  <si>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</si>
  <si>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</si>
  <si>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</si>
  <si>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</si>
  <si>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</si>
  <si>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</si>
  <si>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</si>
  <si>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</si>
  <si>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</si>
  <si>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</si>
  <si>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</si>
  <si>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</si>
  <si>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</si>
  <si>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</si>
  <si>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</si>
  <si>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</si>
  <si>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</si>
  <si>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</si>
  <si>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</si>
  <si>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</si>
  <si>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</si>
  <si>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</si>
  <si>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</si>
  <si>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</si>
  <si>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</si>
  <si>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</si>
  <si>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</si>
  <si>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</si>
  <si>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</si>
  <si>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</si>
  <si>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</si>
  <si>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</si>
  <si>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</si>
  <si>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</si>
  <si>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</si>
  <si>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</si>
  <si>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</si>
  <si>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</si>
  <si>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</si>
  <si>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</si>
  <si>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</si>
  <si>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</si>
  <si>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</si>
  <si>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</si>
  <si>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</si>
  <si>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</si>
  <si>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</si>
  <si>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</si>
  <si>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</si>
  <si>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</si>
  <si>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</si>
  <si>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</si>
  <si>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</si>
  <si>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</si>
  <si>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</si>
  <si>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</si>
  <si>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</si>
  <si>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</si>
  <si>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</si>
  <si>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</si>
  <si>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</si>
  <si>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</si>
  <si>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</si>
  <si>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</si>
  <si>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</si>
  <si>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</si>
  <si>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</si>
  <si>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</si>
  <si>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</si>
  <si>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</si>
  <si>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</si>
  <si>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</si>
  <si>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</si>
  <si>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</si>
  <si>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</si>
  <si>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</si>
  <si>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</si>
  <si>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</si>
  <si>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</si>
  <si>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</si>
  <si>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</si>
  <si>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</si>
  <si>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</si>
  <si>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</si>
  <si>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</si>
  <si>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</si>
  <si>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</si>
  <si>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</si>
  <si>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</si>
  <si>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</si>
  <si>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</si>
  <si>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</si>
  <si>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</si>
  <si>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</si>
  <si>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</si>
  <si>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</si>
  <si>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</si>
  <si>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</si>
  <si>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</si>
  <si>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</si>
  <si>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</si>
  <si>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</si>
  <si>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</si>
  <si>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</si>
  <si>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</si>
  <si>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</si>
  <si>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</si>
  <si>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</si>
  <si>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</si>
  <si>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</si>
  <si>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</si>
  <si>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</si>
  <si>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</si>
  <si>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</si>
  <si>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</si>
  <si>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</si>
  <si>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</si>
  <si>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</si>
  <si>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</si>
  <si>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</si>
  <si>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</si>
  <si>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</si>
  <si>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</si>
  <si>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</si>
  <si>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</si>
  <si>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</si>
  <si>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</si>
  <si>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</si>
  <si>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</si>
  <si>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</si>
  <si>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</si>
  <si>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</si>
  <si>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</si>
  <si>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</si>
  <si>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</si>
  <si>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</si>
  <si>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</si>
  <si>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</si>
  <si>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</si>
  <si>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</si>
  <si>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</si>
  <si>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</si>
  <si>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</si>
  <si>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</si>
  <si>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</si>
  <si>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</si>
  <si>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</si>
  <si>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</si>
  <si>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</si>
  <si>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</si>
  <si>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</si>
  <si>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</si>
  <si>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</si>
  <si>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</si>
  <si>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</si>
  <si>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</si>
  <si>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</si>
  <si>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</si>
  <si>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</si>
  <si>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</si>
  <si>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</si>
  <si>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</si>
  <si>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</si>
  <si>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</si>
  <si>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</si>
  <si>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</si>
  <si>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</si>
  <si>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</si>
  <si>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</si>
  <si>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</si>
  <si>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</si>
  <si>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</si>
  <si>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</si>
  <si>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</si>
  <si>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</si>
  <si>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</si>
  <si>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</si>
  <si>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</si>
  <si>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</si>
  <si>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</si>
  <si>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</si>
  <si>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</si>
  <si>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</si>
  <si>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</si>
  <si>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</si>
  <si>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</si>
  <si>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</si>
  <si>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</si>
  <si>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</si>
  <si>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</si>
  <si>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</si>
  <si>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</si>
  <si>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</si>
  <si>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</si>
  <si>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</si>
  <si>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</si>
  <si>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</si>
  <si>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</si>
  <si>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</si>
  <si>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</si>
  <si>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</si>
  <si>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</si>
  <si>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</si>
  <si>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</si>
  <si>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</si>
  <si>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</si>
  <si>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</si>
  <si>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</si>
  <si>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</si>
  <si>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</si>
  <si>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</si>
  <si>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</si>
  <si>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</si>
  <si>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</si>
  <si>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</si>
  <si>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</si>
  <si>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</si>
  <si>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</si>
  <si>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</si>
  <si>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</si>
  <si>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</si>
  <si>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</si>
  <si>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</si>
  <si>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</si>
  <si>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</si>
  <si>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</si>
  <si>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</si>
  <si>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</si>
  <si>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</si>
  <si>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</si>
  <si>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</si>
  <si>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</si>
  <si>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</si>
  <si>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</si>
  <si>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</si>
  <si>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</si>
  <si>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</si>
  <si>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</si>
  <si>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</si>
  <si>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</si>
  <si>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</si>
  <si>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</si>
  <si>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</si>
  <si>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</si>
  <si>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</si>
  <si>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</si>
  <si>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</si>
  <si>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</si>
  <si>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</si>
  <si>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</si>
  <si>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</si>
  <si>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</si>
  <si>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</si>
  <si>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</si>
  <si>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</si>
  <si>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</si>
  <si>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</si>
  <si>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</si>
  <si>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</si>
  <si>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</si>
  <si>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</si>
  <si>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</si>
  <si>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</si>
  <si>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</si>
  <si>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</si>
  <si>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</si>
  <si>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</si>
  <si>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</si>
  <si>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</si>
  <si>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</si>
  <si>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</si>
  <si>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</si>
  <si>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</si>
  <si>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</si>
  <si>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</si>
  <si>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</si>
  <si>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</si>
  <si>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</si>
  <si>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</si>
  <si>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</si>
  <si>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</si>
  <si>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</si>
  <si>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</si>
  <si>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</si>
  <si>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</si>
  <si>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</si>
  <si>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</si>
  <si>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</si>
  <si>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</si>
  <si>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</si>
  <si>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</si>
  <si>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</si>
  <si>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</si>
  <si>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</si>
  <si>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</si>
  <si>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</si>
  <si>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</si>
  <si>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</si>
  <si>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</si>
  <si>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</si>
  <si>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</si>
  <si>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</si>
  <si>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</si>
  <si>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</si>
  <si>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</si>
  <si>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</si>
  <si>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</si>
  <si>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</si>
  <si>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</si>
  <si>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</si>
  <si>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</si>
  <si>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</si>
  <si>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</si>
  <si>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</si>
  <si>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</si>
  <si>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</si>
  <si>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</si>
  <si>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</si>
  <si>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</si>
  <si>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</si>
  <si>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</si>
  <si>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</si>
  <si>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</si>
  <si>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</si>
  <si>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</si>
  <si>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</si>
  <si>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</si>
  <si>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</si>
  <si>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</si>
  <si>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</si>
  <si>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</si>
  <si>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</si>
  <si>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</si>
  <si>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</si>
  <si>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</si>
  <si>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</si>
  <si>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</si>
  <si>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</si>
  <si>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</si>
  <si>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</si>
  <si>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</si>
  <si>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</si>
  <si>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</si>
  <si>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</si>
  <si>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</si>
  <si>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</si>
  <si>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</si>
  <si>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</si>
  <si>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</si>
  <si>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</si>
  <si>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</si>
  <si>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</si>
  <si>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</si>
  <si>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</si>
  <si>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</si>
  <si>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</si>
  <si>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</si>
  <si>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</si>
  <si>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</si>
  <si>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</si>
  <si>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</si>
  <si>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</si>
  <si>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</si>
  <si>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</si>
  <si>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</si>
  <si>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</si>
  <si>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</si>
  <si>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</si>
  <si>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</si>
  <si>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</si>
  <si>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</si>
  <si>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</si>
  <si>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</si>
  <si>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</si>
  <si>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</si>
  <si>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</si>
  <si>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</si>
  <si>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</si>
  <si>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</si>
  <si>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</si>
  <si>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</si>
  <si>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</si>
  <si>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</si>
  <si>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</si>
  <si>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</si>
  <si>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</si>
  <si>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</si>
  <si>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</si>
  <si>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</si>
  <si>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</si>
  <si>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</si>
  <si>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</si>
  <si>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</si>
  <si>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</si>
  <si>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</si>
  <si>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</si>
  <si>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</si>
  <si>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</si>
  <si>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</si>
  <si>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</si>
  <si>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</si>
  <si>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</si>
  <si>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</si>
  <si>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</si>
  <si>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</si>
  <si>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</si>
  <si>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</si>
  <si>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</si>
  <si>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</si>
  <si>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</si>
  <si>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</si>
  <si>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</si>
  <si>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</si>
  <si>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</si>
  <si>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</si>
  <si>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</si>
  <si>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</si>
  <si>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</si>
  <si>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</si>
  <si>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</si>
  <si>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</si>
  <si>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</si>
  <si>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</si>
  <si>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</si>
  <si>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</si>
  <si>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</si>
  <si>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</si>
  <si>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</si>
  <si>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</si>
  <si>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</si>
  <si>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</si>
  <si>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</si>
  <si>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</si>
  <si>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</si>
  <si>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</si>
  <si>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</si>
  <si>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</si>
  <si>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</si>
  <si>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</si>
  <si>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</si>
  <si>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</si>
  <si>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</si>
  <si>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</si>
  <si>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</si>
  <si>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</si>
  <si>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</si>
  <si>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</si>
  <si>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</si>
  <si>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</si>
  <si>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</si>
  <si>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</si>
  <si>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</si>
  <si>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</si>
  <si>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</si>
  <si>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</si>
  <si>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</si>
  <si>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</si>
  <si>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</si>
  <si>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</si>
  <si>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</si>
  <si>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</si>
  <si>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</si>
  <si>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</si>
  <si>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</si>
  <si>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</si>
  <si>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</si>
  <si>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</si>
  <si>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</si>
  <si>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</si>
  <si>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</si>
  <si>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</si>
  <si>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</si>
  <si>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</si>
  <si>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</si>
  <si>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</si>
  <si>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</si>
  <si>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</si>
  <si>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</si>
  <si>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</si>
  <si>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</si>
  <si>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</si>
  <si>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</si>
  <si>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</si>
  <si>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</si>
  <si>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</si>
  <si>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</si>
  <si>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</si>
  <si>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</si>
  <si>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</si>
  <si>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</si>
  <si>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</si>
  <si>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</si>
  <si>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</si>
  <si>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</si>
  <si>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</si>
  <si>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</si>
  <si>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</si>
  <si>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</si>
  <si>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</si>
  <si>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</si>
  <si>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</si>
  <si>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</si>
  <si>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</si>
  <si>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</si>
  <si>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</si>
  <si>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</si>
  <si>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</si>
  <si>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</si>
  <si>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</si>
  <si>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</si>
  <si>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</si>
  <si>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</si>
  <si>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</si>
  <si>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</si>
  <si>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</si>
  <si>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</si>
  <si>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</si>
  <si>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</si>
  <si>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</si>
  <si>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</si>
  <si>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</si>
  <si>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</si>
  <si>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</si>
  <si>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</si>
  <si>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</si>
  <si>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</si>
  <si>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</si>
  <si>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</si>
  <si>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</si>
  <si>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</si>
  <si>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</si>
  <si>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</si>
  <si>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</si>
  <si>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</si>
  <si>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</si>
  <si>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</si>
  <si>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</si>
  <si>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</si>
  <si>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</si>
  <si>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</si>
  <si>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</si>
  <si>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</si>
  <si>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</si>
  <si>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</si>
  <si>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</si>
  <si>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</si>
  <si>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</si>
  <si>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</si>
  <si>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</si>
  <si>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</si>
  <si>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</si>
  <si>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</si>
  <si>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</si>
  <si>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</si>
  <si>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</si>
  <si>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</si>
  <si>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</si>
  <si>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</si>
  <si>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</si>
  <si>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</si>
  <si>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</si>
  <si>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</si>
  <si>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</si>
  <si>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</si>
  <si>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</si>
  <si>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</si>
  <si>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</si>
  <si>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</si>
  <si>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</si>
  <si>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</si>
  <si>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</si>
  <si>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</si>
  <si>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</si>
  <si>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</si>
  <si>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</si>
  <si>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</si>
  <si>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</si>
  <si>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</si>
  <si>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</si>
  <si>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</si>
  <si>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</si>
  <si>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</si>
  <si>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</si>
  <si>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</si>
  <si>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</si>
  <si>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</si>
  <si>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</si>
  <si>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</si>
  <si>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</si>
  <si>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</si>
  <si>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</si>
  <si>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</si>
  <si>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</si>
  <si>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</si>
  <si>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</si>
  <si>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</si>
  <si>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</si>
  <si>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</si>
  <si>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</si>
  <si>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</si>
  <si>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</si>
  <si>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</si>
  <si>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</si>
  <si>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</si>
  <si>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</si>
  <si>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</si>
  <si>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</si>
  <si>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</si>
  <si>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</si>
  <si>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</si>
  <si>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</si>
  <si>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</si>
  <si>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</si>
  <si>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</si>
  <si>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</si>
  <si>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</si>
  <si>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</si>
  <si>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</si>
  <si>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</si>
  <si>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</si>
  <si>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</si>
  <si>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</si>
  <si>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</si>
  <si>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</si>
  <si>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</si>
  <si>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</si>
  <si>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</si>
  <si>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</si>
  <si>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</si>
  <si>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</si>
  <si>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</si>
  <si>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</si>
  <si>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</si>
  <si>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</si>
  <si>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</si>
  <si>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</si>
  <si>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</si>
  <si>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</si>
  <si>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</si>
  <si>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</si>
  <si>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</si>
  <si>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</si>
  <si>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</si>
  <si>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</si>
  <si>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</si>
  <si>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</si>
  <si>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</si>
  <si>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</si>
  <si>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</si>
  <si>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</si>
  <si>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</si>
  <si>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</si>
  <si>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</si>
  <si>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</si>
  <si>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</si>
  <si>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</si>
  <si>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</si>
  <si>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</si>
  <si>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</si>
  <si>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</si>
  <si>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</si>
  <si>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</si>
  <si>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</si>
  <si>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</si>
  <si>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</si>
  <si>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</si>
  <si>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</si>
  <si>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</si>
  <si>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</si>
  <si>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</si>
  <si>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</si>
  <si>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</si>
  <si>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</si>
  <si>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</si>
  <si>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</si>
  <si>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</si>
  <si>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</si>
  <si>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</si>
  <si>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</si>
  <si>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</si>
  <si>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</si>
  <si>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</si>
  <si>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</si>
  <si>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</si>
  <si>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</si>
  <si>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</si>
  <si>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</si>
  <si>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</si>
  <si>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</si>
  <si>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</si>
  <si>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</si>
  <si>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</si>
  <si>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</si>
  <si>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</si>
  <si>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</si>
  <si>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</si>
  <si>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</si>
  <si>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</si>
  <si>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</si>
  <si>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</si>
  <si>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</si>
  <si>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</si>
  <si>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</si>
  <si>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</si>
  <si>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</si>
  <si>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</si>
  <si>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</si>
  <si>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</si>
  <si>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</si>
  <si>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</si>
  <si>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</si>
  <si>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</si>
  <si>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</si>
  <si>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</si>
  <si>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</si>
  <si>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</si>
  <si>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</si>
  <si>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</si>
  <si>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</si>
  <si>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</si>
  <si>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</si>
  <si>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</si>
  <si>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</si>
  <si>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</si>
  <si>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</si>
  <si>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</si>
  <si>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</si>
  <si>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</si>
  <si>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</si>
  <si>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</si>
  <si>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</si>
  <si>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</si>
  <si>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</si>
  <si>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</si>
  <si>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</si>
  <si>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</si>
  <si>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</si>
  <si>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</si>
  <si>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</si>
  <si>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</si>
  <si>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</si>
  <si>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</si>
  <si>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</si>
  <si>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</si>
  <si>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</si>
  <si>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</si>
  <si>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</si>
  <si>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</si>
  <si>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</si>
  <si>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</si>
  <si>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</si>
  <si>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</si>
  <si>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</si>
  <si>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</si>
  <si>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</si>
  <si>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</si>
  <si>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</si>
  <si>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</si>
  <si>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</si>
  <si>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</si>
  <si>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</si>
  <si>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</si>
  <si>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</si>
  <si>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</si>
  <si>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</si>
  <si>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</si>
  <si>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</si>
  <si>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</si>
  <si>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</si>
  <si>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</si>
  <si>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</si>
  <si>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</si>
  <si>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</si>
  <si>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</si>
  <si>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</si>
  <si>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</si>
  <si>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</si>
  <si>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</si>
  <si>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</si>
  <si>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</si>
  <si>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</si>
  <si>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</si>
  <si>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</si>
  <si>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</si>
  <si>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</si>
  <si>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</si>
  <si>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</si>
  <si>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</si>
  <si>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</si>
  <si>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</si>
  <si>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</si>
  <si>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</si>
  <si>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</si>
  <si>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</si>
  <si>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</si>
  <si>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</si>
  <si>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</si>
  <si>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</si>
  <si>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</si>
  <si>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</si>
  <si>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</si>
  <si>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</si>
  <si>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</si>
  <si>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</si>
  <si>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</si>
  <si>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</si>
  <si>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</si>
  <si>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</si>
  <si>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</si>
  <si>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</si>
  <si>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</si>
  <si>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</si>
  <si>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</si>
  <si>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</si>
  <si>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</si>
  <si>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</si>
  <si>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</si>
  <si>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</si>
  <si>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</si>
  <si>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</si>
  <si>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</si>
  <si>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</si>
  <si>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</si>
  <si>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</si>
  <si>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</si>
  <si>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</si>
  <si>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</si>
  <si>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</si>
  <si>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</si>
  <si>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</si>
  <si>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</si>
  <si>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</si>
  <si>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</si>
  <si>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</si>
  <si>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</si>
  <si>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</si>
  <si>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</si>
  <si>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</si>
  <si>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</si>
  <si>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</si>
  <si>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</si>
  <si>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</si>
  <si>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</si>
  <si>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</si>
  <si>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</si>
  <si>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</si>
  <si>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</si>
  <si>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</si>
  <si>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</si>
  <si>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</si>
  <si>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</si>
  <si>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</si>
  <si>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</si>
  <si>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</si>
  <si>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</si>
  <si>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</si>
  <si>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</si>
  <si>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</si>
  <si>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</si>
  <si>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</si>
  <si>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</si>
  <si>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</si>
  <si>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</si>
  <si>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</si>
  <si>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</si>
  <si>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</si>
  <si>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</si>
  <si>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</si>
  <si>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</si>
  <si>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</si>
  <si>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</si>
  <si>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</si>
  <si>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</si>
  <si>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</si>
  <si>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</si>
  <si>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</si>
  <si>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</si>
  <si>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</si>
  <si>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</si>
  <si>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</si>
  <si>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</si>
  <si>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</si>
  <si>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</si>
  <si>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</si>
  <si>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</si>
  <si>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</si>
  <si>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</si>
  <si>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</si>
  <si>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</si>
  <si>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</si>
  <si>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</si>
  <si>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</si>
  <si>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</si>
  <si>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</si>
  <si>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</si>
  <si>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</si>
  <si>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</si>
  <si>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</si>
  <si>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</si>
  <si>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</si>
  <si>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</si>
  <si>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</si>
  <si>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</si>
  <si>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</si>
  <si>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</si>
  <si>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</si>
  <si>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</si>
  <si>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</si>
  <si>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</si>
  <si>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</si>
  <si>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</si>
  <si>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</si>
  <si>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</si>
  <si>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</si>
  <si>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</si>
  <si>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</si>
  <si>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</si>
  <si>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</si>
  <si>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</si>
  <si>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</si>
  <si>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</si>
  <si>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</si>
  <si>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</si>
  <si>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</si>
  <si>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</si>
  <si>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</si>
  <si>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</si>
  <si>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</si>
  <si>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</si>
  <si>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</si>
  <si>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</si>
  <si>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</si>
  <si>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</si>
  <si>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</si>
  <si>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</si>
  <si>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</si>
  <si>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</si>
  <si>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</si>
  <si>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</si>
  <si>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</si>
  <si>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</si>
  <si>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</si>
  <si>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</si>
  <si>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</si>
  <si>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</si>
  <si>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</si>
  <si>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</si>
  <si>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</si>
  <si>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</si>
  <si>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</si>
  <si>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</si>
  <si>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</si>
  <si>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</si>
  <si>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</si>
  <si>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</si>
  <si>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</si>
  <si>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</si>
  <si>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</si>
  <si>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</si>
  <si>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</si>
  <si>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</si>
  <si>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</si>
  <si>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</si>
  <si>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</si>
  <si>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</si>
  <si>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</si>
  <si>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</si>
  <si>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</si>
  <si>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</si>
  <si>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</si>
  <si>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</si>
  <si>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</si>
  <si>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</si>
  <si>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</si>
  <si>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</si>
  <si>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</si>
  <si>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</si>
  <si>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</si>
  <si>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</si>
  <si>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</si>
  <si>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</si>
  <si>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</si>
  <si>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</si>
  <si>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</si>
  <si>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</si>
  <si>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</si>
  <si>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</si>
  <si>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</si>
  <si>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</si>
  <si>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</si>
  <si>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</si>
  <si>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</si>
  <si>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</si>
  <si>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</si>
  <si>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</si>
  <si>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</si>
  <si>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</si>
  <si>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</si>
  <si>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</si>
  <si>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</si>
  <si>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</si>
  <si>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</si>
  <si>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</si>
  <si>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</si>
  <si>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</si>
  <si>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</si>
  <si>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</si>
  <si>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</si>
  <si>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</si>
  <si>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</si>
  <si>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</si>
  <si>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</si>
  <si>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</si>
  <si>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</si>
  <si>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</si>
  <si>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</si>
  <si>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</si>
  <si>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</si>
  <si>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</si>
  <si>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</si>
  <si>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</si>
  <si>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</si>
  <si>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</si>
  <si>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</si>
  <si>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</si>
  <si>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</si>
  <si>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</si>
  <si>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</si>
  <si>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</si>
  <si>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</si>
  <si>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</si>
  <si>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</si>
  <si>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</si>
  <si>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</si>
  <si>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</si>
  <si>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</si>
  <si>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</si>
  <si>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</si>
  <si>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</si>
  <si>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</si>
  <si>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</si>
  <si>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</si>
  <si>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</si>
  <si>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</si>
  <si>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</si>
  <si>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</si>
  <si>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</si>
  <si>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</si>
  <si>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</si>
  <si>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</si>
  <si>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</si>
  <si>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</si>
  <si>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</si>
  <si>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</si>
  <si>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</si>
  <si>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</si>
  <si>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</si>
  <si>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</si>
  <si>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</si>
  <si>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</si>
  <si>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</si>
  <si>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</si>
  <si>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</si>
  <si>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</si>
  <si>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</si>
  <si>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</si>
  <si>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</si>
  <si>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</si>
  <si>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</si>
  <si>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</si>
  <si>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</si>
  <si>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</si>
  <si>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</si>
  <si>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</si>
  <si>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</si>
  <si>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</si>
  <si>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</si>
  <si>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</si>
  <si>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</si>
  <si>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</si>
  <si>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</si>
  <si>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</si>
  <si>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</si>
  <si>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</si>
  <si>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</si>
  <si>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</si>
  <si>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</si>
  <si>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</si>
  <si>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</si>
  <si>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</si>
  <si>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</si>
  <si>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</si>
  <si>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</si>
  <si>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</si>
  <si>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</si>
  <si>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</si>
  <si>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</si>
  <si>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</si>
  <si>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</si>
  <si>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</si>
  <si>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</si>
  <si>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</si>
  <si>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</si>
  <si>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</si>
  <si>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</si>
  <si>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</si>
  <si>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</si>
  <si>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</si>
  <si>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</si>
  <si>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</si>
  <si>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</si>
  <si>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</si>
  <si>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</si>
  <si>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</si>
  <si>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</si>
  <si>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</si>
  <si>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</si>
  <si>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</si>
  <si>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</si>
  <si>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</si>
  <si>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</si>
  <si>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</si>
  <si>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</si>
  <si>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</si>
  <si>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</si>
  <si>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</si>
  <si>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</si>
  <si>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</si>
  <si>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</si>
  <si>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</si>
  <si>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</si>
  <si>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</si>
  <si>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</si>
  <si>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</si>
  <si>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</si>
  <si>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</si>
  <si>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</si>
  <si>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</si>
  <si>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</si>
  <si>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</si>
  <si>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</si>
  <si>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</si>
  <si>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</si>
  <si>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</si>
  <si>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</si>
  <si>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</si>
  <si>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</si>
  <si>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</si>
  <si>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</si>
  <si>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</si>
  <si>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</si>
  <si>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</si>
  <si>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</si>
  <si>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</si>
  <si>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</si>
  <si>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</si>
  <si>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</si>
  <si>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</si>
  <si>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</si>
  <si>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</si>
  <si>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</si>
  <si>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</si>
  <si>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</si>
  <si>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</si>
  <si>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</si>
  <si>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</si>
  <si>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</si>
  <si>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</si>
  <si>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</si>
  <si>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</si>
  <si>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</si>
  <si>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</si>
  <si>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</si>
  <si>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</si>
  <si>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</si>
  <si>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</si>
  <si>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</si>
  <si>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</si>
  <si>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</si>
  <si>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</si>
  <si>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</si>
  <si>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</si>
  <si>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</si>
  <si>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</si>
  <si>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</si>
  <si>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</si>
  <si>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</si>
  <si>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</si>
  <si>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</si>
  <si>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</si>
  <si>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</si>
  <si>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</si>
  <si>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</si>
  <si>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</si>
  <si>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</si>
  <si>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</si>
  <si>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</si>
  <si>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</si>
  <si>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</si>
  <si>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</si>
  <si>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</si>
  <si>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</si>
  <si>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</si>
  <si>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</si>
  <si>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</si>
  <si>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</si>
  <si>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</si>
  <si>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</si>
  <si>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</si>
  <si>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</si>
  <si>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</si>
  <si>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</si>
  <si>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</si>
  <si>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</si>
  <si>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</si>
  <si>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</si>
  <si>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</si>
  <si>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</si>
  <si>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</si>
  <si>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</si>
  <si>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</si>
  <si>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</si>
  <si>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</si>
  <si>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</si>
  <si>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</si>
  <si>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</si>
  <si>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</si>
  <si>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</si>
  <si>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</si>
  <si>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</si>
  <si>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</si>
  <si>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</si>
  <si>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</si>
  <si>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</si>
  <si>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</si>
  <si>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</si>
  <si>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</si>
  <si>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</si>
  <si>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</si>
  <si>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</si>
  <si>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</si>
  <si>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</si>
  <si>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</si>
  <si>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</si>
  <si>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</si>
  <si>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</si>
  <si>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</si>
  <si>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</si>
  <si>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</si>
  <si>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</si>
  <si>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</si>
  <si>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</si>
  <si>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</si>
  <si>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</si>
  <si>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</si>
  <si>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</si>
  <si>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</si>
  <si>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</si>
  <si>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</si>
  <si>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</si>
  <si>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</si>
  <si>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</si>
  <si>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</si>
  <si>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</si>
  <si>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</si>
  <si>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</si>
  <si>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</si>
  <si>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</si>
  <si>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</si>
  <si>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</si>
  <si>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</si>
  <si>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</si>
  <si>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</si>
  <si>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</si>
  <si>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</si>
  <si>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</si>
  <si>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</si>
  <si>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</si>
  <si>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</si>
  <si>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</si>
  <si>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</si>
  <si>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</si>
  <si>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</si>
  <si>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</si>
  <si>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</si>
  <si>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</si>
  <si>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</si>
  <si>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</si>
  <si>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</si>
  <si>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</si>
  <si>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</si>
  <si>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</si>
  <si>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</si>
  <si>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</si>
  <si>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</si>
  <si>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</si>
  <si>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</si>
  <si>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</si>
  <si>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</si>
  <si>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</si>
  <si>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</si>
  <si>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</si>
  <si>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</si>
  <si>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</si>
  <si>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</si>
  <si>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</si>
  <si>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</si>
  <si>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</si>
  <si>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</si>
  <si>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</si>
  <si>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</si>
  <si>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</si>
  <si>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</si>
  <si>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</si>
  <si>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</si>
  <si>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</si>
  <si>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</si>
  <si>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</si>
  <si>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</si>
  <si>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</si>
  <si>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</si>
  <si>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</si>
  <si>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</si>
  <si>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</si>
  <si>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</si>
  <si>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</si>
  <si>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</si>
  <si>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</si>
  <si>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</si>
  <si>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</si>
  <si>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</si>
  <si>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</si>
  <si>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</si>
  <si>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</si>
  <si>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</si>
  <si>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</si>
  <si>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</si>
  <si>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</si>
  <si>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</si>
  <si>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</si>
  <si>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</si>
  <si>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</si>
  <si>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</si>
  <si>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</si>
  <si>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</si>
  <si>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</si>
  <si>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</si>
  <si>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</si>
  <si>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</si>
  <si>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</si>
  <si>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</si>
  <si>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</si>
  <si>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</si>
  <si>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</si>
  <si>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</si>
  <si>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</si>
  <si>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</si>
  <si>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</si>
  <si>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</si>
  <si>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</si>
  <si>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</si>
  <si>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</si>
  <si>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</si>
  <si>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</si>
  <si>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</si>
  <si>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</si>
  <si>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</si>
  <si>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</si>
  <si>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</si>
  <si>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</si>
  <si>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</si>
  <si>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</si>
  <si>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</si>
  <si>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</si>
  <si>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</si>
  <si>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</si>
  <si>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</si>
  <si>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</si>
  <si>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</si>
  <si>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</si>
  <si>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</si>
  <si>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</si>
  <si>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</si>
  <si>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</si>
  <si>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</si>
  <si>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</si>
  <si>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</si>
  <si>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</si>
  <si>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</si>
  <si>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</si>
  <si>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</si>
  <si>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</si>
  <si>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</si>
  <si>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</si>
  <si>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</si>
  <si>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</si>
  <si>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</si>
  <si>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</si>
  <si>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</si>
  <si>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</si>
  <si>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</si>
  <si>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</si>
  <si>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</si>
  <si>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</si>
  <si>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</si>
  <si>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</si>
  <si>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</si>
  <si>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</si>
  <si>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</si>
  <si>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</si>
  <si>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</si>
  <si>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</si>
  <si>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</si>
  <si>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</si>
  <si>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</si>
  <si>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</si>
  <si>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</si>
  <si>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</si>
  <si>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</si>
  <si>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</si>
  <si>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</si>
  <si>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</si>
  <si>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</si>
  <si>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</si>
  <si>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</si>
  <si>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</si>
  <si>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</si>
  <si>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</si>
  <si>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</si>
  <si>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</si>
  <si>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</si>
  <si>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</si>
  <si>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</si>
  <si>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</si>
  <si>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</si>
  <si>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</si>
  <si>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</si>
  <si>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</si>
  <si>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</si>
  <si>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</si>
  <si>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</si>
  <si>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</si>
  <si>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</si>
  <si>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</si>
  <si>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</si>
  <si>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</si>
  <si>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</si>
  <si>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</si>
  <si>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</si>
  <si>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</si>
  <si>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</si>
  <si>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</si>
  <si>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</si>
  <si>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</si>
  <si>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</si>
  <si>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</si>
  <si>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</si>
  <si>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</si>
  <si>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</si>
  <si>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</si>
  <si>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</si>
  <si>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</si>
  <si>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</si>
  <si>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</si>
  <si>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</si>
  <si>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</si>
  <si>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</si>
  <si>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</si>
  <si>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</si>
  <si>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</si>
  <si>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</si>
  <si>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</si>
  <si>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</si>
  <si>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</si>
  <si>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</si>
  <si>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</si>
  <si>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</si>
  <si>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</si>
  <si>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</si>
  <si>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</si>
  <si>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</si>
  <si>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</si>
  <si>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</si>
  <si>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</si>
  <si>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</si>
  <si>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</si>
  <si>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</si>
  <si>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</si>
  <si>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</si>
  <si>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</si>
  <si>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</si>
  <si>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</si>
  <si>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</si>
  <si>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</si>
  <si>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</si>
  <si>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</si>
  <si>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</si>
  <si>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</si>
  <si>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</si>
  <si>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</si>
  <si>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</si>
  <si>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</si>
  <si>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</si>
  <si>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</si>
  <si>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</si>
  <si>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</si>
  <si>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</si>
  <si>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</si>
  <si>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</si>
  <si>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</si>
  <si>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</si>
  <si>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</si>
  <si>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</si>
  <si>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</si>
  <si>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</si>
  <si>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</si>
  <si>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</si>
  <si>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</si>
  <si>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</si>
  <si>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</si>
  <si>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</si>
  <si>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</si>
  <si>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</si>
  <si>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</si>
  <si>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</si>
  <si>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</si>
  <si>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</si>
  <si>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</si>
  <si>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</si>
  <si>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</si>
  <si>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</si>
  <si>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</si>
  <si>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</si>
  <si>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</si>
  <si>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</si>
  <si>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</si>
  <si>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</si>
  <si>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</si>
  <si>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</si>
  <si>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</si>
  <si>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</si>
  <si>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</si>
  <si>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</si>
  <si>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</si>
  <si>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</si>
  <si>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</si>
  <si>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</si>
  <si>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</si>
  <si>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</si>
  <si>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</si>
  <si>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</si>
  <si>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</si>
  <si>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</si>
  <si>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</si>
  <si>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</si>
  <si>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</si>
  <si>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</si>
  <si>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</si>
  <si>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</si>
  <si>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</si>
  <si>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</si>
  <si>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</si>
  <si>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</si>
  <si>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</si>
  <si>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</si>
  <si>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</si>
  <si>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</si>
  <si>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</si>
  <si>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</si>
  <si>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</si>
  <si>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</si>
  <si>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</si>
  <si>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</si>
  <si>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</si>
  <si>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</si>
  <si>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</si>
  <si>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</si>
  <si>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</si>
  <si>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</si>
  <si>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</si>
  <si>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</si>
  <si>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</si>
  <si>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</si>
  <si>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</si>
  <si>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</si>
  <si>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</si>
  <si>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</si>
  <si>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</si>
  <si>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</si>
  <si>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</si>
  <si>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</si>
  <si>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</si>
  <si>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</si>
  <si>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</si>
  <si>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</si>
  <si>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</si>
  <si>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</si>
  <si>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</si>
  <si>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</si>
  <si>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</si>
  <si>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</si>
  <si>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</si>
  <si>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</si>
  <si>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</si>
  <si>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</si>
  <si>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</si>
  <si>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</si>
  <si>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</si>
  <si>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</si>
  <si>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</si>
  <si>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</si>
  <si>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</si>
  <si>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</si>
  <si>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</si>
  <si>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</si>
  <si>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</si>
  <si>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</si>
  <si>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</si>
  <si>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</si>
  <si>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</si>
  <si>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</si>
  <si>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</si>
  <si>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</si>
  <si>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</si>
  <si>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</si>
  <si>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</si>
  <si>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</si>
  <si>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</si>
  <si>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</si>
  <si>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</si>
  <si>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</si>
  <si>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</si>
  <si>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</si>
  <si>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</si>
  <si>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</si>
  <si>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</si>
  <si>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</si>
  <si>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</si>
  <si>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</si>
  <si>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</si>
  <si>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</si>
  <si>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</si>
  <si>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</si>
  <si>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</si>
  <si>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</si>
  <si>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</si>
  <si>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</si>
  <si>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</si>
  <si>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</si>
  <si>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</si>
  <si>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</si>
  <si>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</si>
  <si>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</si>
  <si>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</si>
  <si>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</si>
  <si>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</si>
  <si>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</si>
  <si>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</si>
  <si>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</si>
  <si>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</si>
  <si>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</si>
  <si>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</si>
  <si>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</si>
  <si>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</si>
  <si>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</si>
  <si>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</si>
  <si>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</si>
  <si>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</si>
  <si>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</si>
  <si>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</si>
  <si>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</si>
  <si>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</si>
  <si>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</si>
  <si>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</si>
  <si>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</si>
  <si>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</si>
  <si>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</si>
  <si>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</si>
  <si>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</si>
  <si>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</si>
  <si>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</si>
  <si>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</si>
  <si>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</si>
  <si>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</si>
  <si>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</si>
  <si>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</si>
  <si>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</si>
  <si>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</si>
  <si>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</si>
  <si>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</si>
  <si>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</si>
  <si>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</si>
  <si>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</si>
  <si>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</si>
  <si>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</si>
  <si>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</si>
  <si>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</si>
  <si>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</si>
  <si>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</si>
  <si>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</si>
  <si>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</si>
  <si>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</si>
  <si>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</si>
  <si>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</si>
  <si>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</si>
  <si>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</si>
  <si>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</si>
  <si>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</si>
  <si>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</si>
  <si>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</si>
  <si>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</si>
  <si>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</si>
  <si>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</si>
  <si>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</si>
  <si>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</si>
  <si>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</si>
  <si>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</si>
  <si>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</si>
  <si>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</si>
  <si>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</si>
  <si>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</si>
  <si>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</si>
  <si>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</si>
  <si>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</si>
  <si>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</si>
  <si>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</si>
  <si>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</si>
  <si>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</si>
  <si>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</si>
  <si>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</si>
  <si>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</si>
  <si>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</si>
  <si>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</si>
  <si>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</si>
  <si>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</si>
  <si>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</si>
  <si>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</si>
  <si>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</si>
  <si>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</si>
  <si>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</si>
  <si>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</si>
  <si>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</si>
  <si>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</si>
  <si>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</si>
  <si>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</si>
  <si>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</si>
  <si>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</si>
  <si>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</si>
  <si>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</si>
  <si>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</si>
  <si>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</si>
  <si>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</si>
  <si>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</si>
  <si>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</si>
  <si>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</si>
  <si>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</si>
  <si>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</si>
  <si>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</si>
  <si>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</si>
  <si>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</si>
  <si>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</si>
  <si>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</si>
  <si>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</si>
  <si>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</si>
  <si>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</si>
  <si>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</si>
  <si>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</si>
  <si>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</si>
  <si>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</si>
  <si>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</si>
  <si>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</si>
  <si>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</si>
  <si>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</si>
  <si>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</si>
  <si>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</si>
  <si>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</si>
  <si>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</si>
  <si>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</si>
  <si>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</si>
  <si>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</si>
  <si>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</si>
  <si>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</si>
  <si>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</si>
  <si>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</si>
  <si>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</si>
  <si>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</si>
  <si>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</si>
  <si>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</si>
  <si>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</si>
  <si>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</si>
  <si>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</si>
  <si>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</si>
  <si>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</si>
  <si>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</si>
  <si>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</si>
  <si>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</si>
  <si>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</si>
  <si>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</si>
  <si>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</si>
  <si>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</si>
  <si>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</si>
  <si>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</si>
  <si>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</si>
  <si>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</si>
  <si>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</si>
  <si>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</si>
  <si>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</si>
  <si>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</si>
  <si>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</si>
  <si>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</si>
  <si>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</si>
  <si>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</si>
  <si>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</si>
  <si>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</si>
  <si>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</si>
  <si>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</si>
  <si>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</si>
  <si>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</si>
  <si>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</si>
  <si>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</si>
  <si>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</si>
  <si>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</si>
  <si>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</si>
  <si>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</si>
  <si>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</si>
  <si>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</si>
  <si>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</si>
  <si>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</si>
  <si>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</si>
  <si>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</si>
  <si>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</si>
  <si>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</si>
  <si>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</si>
  <si>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</si>
  <si>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</si>
  <si>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</si>
  <si>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</si>
  <si>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</si>
  <si>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</si>
  <si>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</si>
  <si>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</si>
  <si>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</si>
  <si>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</si>
  <si>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</si>
  <si>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</si>
  <si>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</si>
  <si>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</si>
  <si>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</si>
  <si>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</si>
  <si>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</si>
  <si>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</si>
  <si>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</si>
  <si>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</si>
  <si>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</si>
  <si>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</si>
  <si>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</si>
  <si>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</si>
  <si>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</si>
  <si>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</si>
  <si>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</si>
  <si>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</si>
  <si>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</si>
  <si>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</si>
  <si>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</si>
  <si>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</si>
  <si>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</si>
  <si>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</si>
  <si>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</si>
  <si>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</si>
  <si>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</si>
  <si>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</si>
  <si>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</si>
  <si>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</si>
  <si>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</si>
  <si>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</si>
  <si>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</si>
  <si>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</si>
  <si>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</si>
  <si>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</si>
  <si>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</si>
  <si>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</si>
  <si>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</si>
  <si>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</si>
  <si>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</si>
  <si>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</si>
  <si>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</si>
  <si>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</si>
  <si>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</si>
  <si>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</si>
  <si>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</si>
  <si>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</si>
  <si>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</si>
  <si>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</si>
  <si>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</si>
  <si>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</si>
  <si>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</si>
  <si>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</si>
  <si>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</si>
  <si>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</si>
  <si>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</si>
  <si>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</si>
  <si>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</si>
  <si>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</si>
  <si>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</si>
  <si>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</si>
  <si>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</si>
  <si>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</si>
  <si>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</si>
  <si>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</si>
  <si>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</si>
  <si>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</si>
  <si>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</si>
  <si>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</si>
  <si>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</si>
  <si>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</si>
  <si>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</si>
  <si>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</si>
  <si>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</si>
  <si>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</si>
  <si>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</si>
  <si>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</si>
  <si>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</si>
  <si>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</si>
  <si>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</si>
  <si>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</si>
  <si>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</si>
  <si>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</si>
  <si>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</si>
  <si>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</si>
  <si>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</si>
  <si>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</si>
  <si>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</si>
  <si>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</si>
  <si>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</si>
  <si>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</si>
  <si>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</si>
  <si>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</si>
  <si>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</si>
  <si>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</si>
  <si>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</si>
  <si>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</si>
  <si>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</si>
  <si>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</si>
  <si>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</si>
  <si>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</si>
  <si>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</si>
  <si>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</si>
  <si>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</si>
  <si>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</si>
  <si>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</si>
  <si>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</si>
  <si>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</si>
  <si>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</si>
  <si>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</si>
  <si>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</si>
  <si>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</si>
  <si>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</si>
  <si>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</si>
  <si>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</si>
  <si>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</si>
  <si>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</si>
  <si>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</si>
  <si>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</si>
  <si>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</si>
  <si>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</si>
  <si>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</si>
  <si>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</si>
  <si>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</si>
  <si>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</si>
  <si>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</si>
  <si>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</si>
  <si>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</si>
  <si>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</si>
  <si>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</si>
  <si>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</si>
  <si>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</si>
  <si>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</si>
  <si>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</si>
  <si>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</si>
  <si>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</si>
  <si>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</si>
  <si>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</si>
  <si>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</si>
  <si>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</si>
  <si>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</si>
  <si>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</si>
  <si>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</si>
  <si>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</si>
  <si>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</si>
  <si>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</si>
  <si>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</si>
  <si>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</si>
  <si>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</si>
  <si>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</si>
  <si>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</si>
  <si>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</si>
  <si>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</si>
  <si>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</si>
  <si>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</si>
  <si>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</si>
  <si>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</si>
  <si>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</si>
  <si>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</si>
  <si>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</si>
  <si>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</si>
  <si>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</si>
  <si>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</si>
  <si>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</si>
  <si>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</si>
  <si>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</si>
  <si>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</si>
  <si>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</si>
  <si>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</si>
  <si>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</si>
  <si>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</si>
  <si>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</si>
  <si>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</si>
  <si>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</si>
  <si>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</si>
  <si>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</si>
  <si>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</si>
  <si>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</si>
  <si>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</si>
  <si>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</si>
  <si>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</si>
  <si>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</si>
  <si>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</si>
  <si>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</si>
  <si>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</si>
  <si>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</si>
  <si>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</si>
  <si>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</si>
  <si>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</si>
  <si>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</si>
  <si>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</si>
  <si>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</si>
  <si>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</si>
  <si>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</si>
  <si>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</si>
  <si>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</si>
  <si>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</si>
  <si>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</si>
  <si>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</si>
  <si>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</si>
  <si>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</si>
  <si>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</si>
  <si>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</si>
  <si>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</si>
  <si>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</si>
  <si>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</si>
  <si>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</si>
  <si>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</si>
  <si>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</si>
  <si>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</si>
  <si>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</si>
  <si>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</si>
  <si>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</si>
  <si>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</si>
  <si>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</si>
  <si>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</si>
  <si>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</si>
  <si>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</si>
  <si>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</si>
  <si>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</si>
  <si>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</si>
  <si>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</si>
  <si>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</si>
  <si>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</si>
  <si>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</si>
  <si>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</si>
  <si>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</si>
  <si>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</si>
  <si>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</si>
  <si>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</si>
  <si>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</si>
  <si>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</si>
  <si>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</si>
  <si>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</si>
  <si>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</si>
  <si>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</si>
  <si>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</si>
  <si>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</si>
  <si>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</si>
  <si>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</si>
  <si>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</si>
  <si>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</si>
  <si>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</si>
  <si>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</si>
  <si>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</si>
  <si>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</si>
  <si>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</si>
  <si>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</si>
  <si>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</si>
  <si>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</si>
  <si>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</si>
  <si>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</si>
  <si>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</si>
  <si>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</si>
  <si>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</si>
  <si>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</si>
  <si>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</si>
  <si>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</si>
  <si>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</si>
  <si>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</si>
  <si>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</si>
  <si>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</si>
  <si>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</si>
  <si>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</si>
  <si>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</si>
  <si>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</si>
  <si>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</si>
  <si>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</si>
  <si>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</si>
  <si>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</si>
  <si>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</si>
  <si>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</si>
  <si>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</si>
  <si>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</si>
  <si>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</si>
  <si>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</si>
  <si>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</si>
  <si>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</si>
  <si>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</si>
  <si>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</si>
  <si>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</si>
  <si>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</si>
  <si>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</si>
  <si>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</si>
  <si>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</si>
  <si>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</si>
  <si>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</si>
  <si>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</si>
  <si>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</si>
  <si>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</si>
  <si>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</si>
  <si>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</si>
  <si>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</si>
  <si>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</si>
  <si>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</si>
  <si>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</si>
  <si>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</si>
  <si>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</si>
  <si>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</si>
  <si>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</si>
  <si>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</si>
  <si>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</si>
  <si>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</si>
  <si>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</si>
  <si>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</si>
  <si>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</si>
  <si>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</si>
  <si>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</si>
  <si>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</si>
  <si>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</si>
  <si>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</si>
  <si>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</si>
  <si>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</si>
  <si>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</si>
  <si>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</si>
  <si>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</si>
  <si>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</si>
  <si>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</si>
  <si>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</si>
  <si>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</si>
  <si>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</si>
  <si>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</si>
  <si>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</si>
  <si>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</si>
  <si>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</si>
  <si>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</si>
  <si>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</si>
  <si>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</si>
  <si>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</si>
  <si>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</si>
  <si>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</si>
  <si>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</si>
  <si>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</si>
  <si>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</si>
  <si>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</si>
  <si>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</si>
  <si>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</si>
  <si>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</si>
  <si>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</si>
  <si>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</si>
  <si>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</si>
  <si>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</si>
  <si>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</si>
  <si>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</si>
  <si>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</si>
  <si>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</si>
  <si>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</si>
  <si>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</si>
  <si>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</si>
  <si>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</si>
  <si>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</si>
  <si>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</si>
  <si>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</si>
  <si>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</si>
  <si>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</si>
  <si>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</si>
  <si>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</si>
  <si>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</si>
  <si>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</si>
  <si>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</si>
  <si>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</si>
  <si>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</si>
  <si>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</si>
  <si>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</si>
  <si>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</si>
  <si>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</si>
  <si>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</si>
  <si>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</si>
  <si>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</si>
  <si>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</si>
  <si>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</si>
  <si>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</si>
  <si>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</si>
  <si>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</si>
  <si>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</si>
  <si>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</si>
  <si>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</si>
  <si>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</si>
  <si>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</si>
  <si>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</si>
  <si>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</si>
  <si>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</si>
  <si>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</si>
  <si>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</si>
  <si>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</si>
  <si>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</si>
  <si>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</si>
  <si>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</si>
  <si>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</si>
  <si>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</si>
  <si>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</si>
  <si>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</si>
  <si>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</si>
  <si>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</si>
  <si>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</si>
  <si>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</si>
  <si>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</si>
  <si>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</si>
  <si>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</si>
  <si>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</si>
  <si>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</si>
  <si>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</si>
  <si>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</si>
  <si>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</si>
  <si>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</si>
  <si>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</si>
  <si>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</si>
  <si>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</si>
  <si>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</si>
  <si>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</si>
  <si>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</si>
  <si>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</si>
  <si>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</si>
  <si>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</si>
  <si>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</si>
  <si>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</si>
  <si>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</si>
  <si>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</si>
  <si>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</si>
  <si>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</si>
  <si>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</si>
  <si>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</si>
  <si>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</si>
  <si>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</si>
  <si>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</si>
  <si>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</si>
  <si>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</si>
  <si>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</si>
  <si>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</si>
  <si>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</si>
  <si>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</si>
  <si>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</si>
  <si>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</si>
  <si>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</si>
  <si>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</si>
  <si>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</si>
  <si>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</si>
  <si>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</si>
  <si>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</si>
  <si>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</si>
  <si>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</si>
  <si>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</si>
  <si>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</si>
  <si>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</si>
  <si>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</si>
  <si>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</si>
  <si>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</si>
  <si>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</si>
  <si>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</si>
  <si>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</si>
  <si>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</si>
  <si>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</si>
  <si>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</si>
  <si>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</si>
  <si>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</si>
  <si>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</si>
  <si>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</si>
  <si>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</si>
  <si>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</si>
  <si>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</si>
  <si>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</si>
  <si>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</si>
  <si>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</si>
  <si>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</si>
  <si>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</si>
  <si>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</si>
  <si>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</si>
  <si>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</si>
  <si>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</si>
  <si>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</si>
  <si>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</si>
  <si>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</si>
  <si>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</si>
  <si>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</si>
  <si>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</si>
  <si>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</si>
  <si>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</si>
  <si>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</si>
  <si>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</si>
  <si>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</si>
  <si>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</si>
  <si>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</si>
  <si>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</si>
  <si>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</si>
  <si>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</si>
  <si>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</si>
  <si>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</si>
  <si>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</si>
  <si>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</si>
  <si>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</si>
  <si>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</si>
  <si>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</si>
  <si>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</si>
  <si>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</si>
  <si>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</si>
  <si>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</si>
  <si>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</si>
  <si>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</si>
  <si>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</si>
  <si>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</si>
  <si>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</si>
  <si>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</si>
  <si>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</si>
  <si>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</si>
  <si>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</si>
  <si>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</si>
  <si>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</si>
  <si>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</si>
  <si>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</si>
  <si>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</si>
  <si>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</si>
  <si>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</si>
  <si>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</si>
  <si>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</si>
  <si>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</si>
  <si>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</si>
  <si>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</si>
  <si>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</si>
  <si>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</si>
  <si>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</si>
  <si>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</si>
  <si>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</si>
  <si>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</si>
  <si>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</si>
  <si>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</si>
  <si>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</si>
  <si>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</si>
  <si>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</si>
  <si>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</si>
  <si>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</si>
  <si>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</si>
  <si>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</si>
  <si>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</si>
  <si>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</si>
  <si>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</si>
  <si>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</si>
  <si>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</si>
  <si>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</si>
  <si>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</si>
  <si>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</si>
  <si>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</si>
  <si>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</si>
  <si>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</si>
  <si>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</si>
  <si>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</si>
  <si>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</si>
  <si>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</si>
  <si>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</si>
  <si>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</si>
  <si>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</si>
  <si>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</si>
  <si>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</si>
  <si>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</si>
  <si>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</si>
  <si>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</si>
  <si>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</si>
  <si>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</si>
  <si>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</si>
  <si>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</si>
  <si>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</si>
  <si>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</si>
  <si>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</si>
  <si>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</si>
  <si>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</si>
  <si>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</si>
  <si>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</si>
  <si>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</si>
  <si>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</si>
  <si>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</si>
  <si>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</si>
  <si>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</si>
  <si>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</si>
  <si>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</si>
  <si>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</si>
  <si>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</si>
  <si>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</si>
  <si>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</si>
  <si>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</si>
  <si>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</si>
  <si>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</si>
  <si>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</si>
  <si>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</si>
  <si>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</si>
  <si>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</si>
  <si>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</si>
  <si>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</si>
  <si>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</si>
  <si>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</si>
  <si>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</si>
  <si>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</si>
  <si>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</si>
  <si>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</si>
  <si>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</si>
  <si>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</si>
  <si>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</si>
  <si>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</si>
  <si>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</si>
  <si>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</si>
  <si>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</si>
  <si>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</si>
  <si>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</si>
  <si>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</si>
  <si>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</si>
  <si>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</si>
  <si>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</si>
  <si>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</si>
  <si>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</si>
  <si>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</si>
  <si>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</si>
  <si>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</si>
  <si>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</si>
  <si>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</si>
  <si>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</si>
  <si>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</si>
  <si>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</si>
  <si>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</si>
  <si>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</si>
  <si>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</si>
  <si>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</si>
  <si>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</si>
  <si>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</si>
  <si>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</si>
  <si>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</si>
  <si>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</si>
  <si>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</si>
  <si>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</si>
  <si>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</si>
  <si>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</si>
  <si>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</si>
  <si>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</si>
  <si>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</si>
  <si>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</si>
  <si>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</si>
  <si>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</si>
  <si>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</si>
  <si>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</si>
  <si>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</si>
  <si>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</si>
  <si>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</si>
  <si>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</si>
  <si>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</si>
  <si>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</si>
  <si>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</si>
  <si>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</si>
  <si>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</si>
  <si>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</si>
  <si>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</si>
  <si>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</si>
  <si>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</si>
  <si>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</si>
  <si>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</si>
  <si>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</si>
  <si>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</si>
  <si>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</si>
  <si>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</si>
  <si>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</si>
  <si>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</si>
  <si>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</si>
  <si>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</si>
  <si>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</si>
  <si>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</si>
  <si>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</si>
  <si>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</si>
  <si>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</si>
  <si>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</si>
  <si>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</si>
  <si>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</si>
  <si>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</si>
  <si>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</si>
  <si>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</si>
  <si>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</si>
  <si>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</si>
  <si>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</si>
  <si>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</si>
  <si>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</si>
  <si>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</si>
  <si>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</si>
  <si>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</si>
  <si>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</si>
  <si>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</si>
  <si>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</si>
  <si>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</si>
  <si>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</si>
  <si>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</si>
  <si>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</si>
  <si>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</si>
  <si>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</si>
  <si>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</si>
  <si>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</si>
  <si>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</si>
  <si>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</si>
  <si>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</si>
  <si>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</si>
  <si>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</si>
  <si>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</si>
  <si>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</si>
  <si>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</si>
  <si>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</si>
  <si>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</si>
  <si>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</si>
  <si>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</si>
  <si>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</si>
  <si>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</si>
  <si>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</si>
  <si>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</si>
  <si>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</si>
  <si>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</si>
  <si>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</si>
  <si>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</si>
  <si>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</si>
  <si>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</si>
  <si>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</si>
  <si>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</si>
  <si>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</si>
  <si>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</si>
  <si>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</si>
  <si>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</si>
  <si>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</si>
  <si>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</si>
  <si>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</si>
  <si>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</si>
  <si>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</si>
  <si>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</si>
  <si>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</si>
  <si>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</si>
  <si>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</si>
  <si>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</si>
  <si>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</si>
  <si>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</si>
  <si>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</si>
  <si>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</si>
  <si>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</si>
  <si>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</si>
  <si>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</si>
  <si>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</si>
  <si>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</si>
  <si>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</si>
  <si>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</si>
  <si>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</si>
  <si>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</si>
  <si>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</si>
  <si>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</si>
  <si>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</si>
  <si>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</si>
  <si>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</si>
  <si>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</si>
  <si>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</si>
  <si>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</si>
  <si>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</si>
  <si>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</si>
  <si>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</si>
  <si>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</si>
  <si>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</si>
  <si>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</si>
  <si>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</si>
  <si>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</si>
  <si>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</si>
  <si>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</si>
  <si>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</si>
  <si>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</si>
  <si>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</si>
  <si>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</si>
  <si>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</si>
  <si>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</si>
  <si>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</si>
  <si>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</si>
  <si>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</si>
  <si>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</si>
  <si>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</si>
  <si>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</si>
  <si>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</si>
  <si>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</si>
  <si>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</si>
  <si>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</si>
  <si>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</si>
  <si>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</si>
  <si>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</si>
  <si>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</si>
  <si>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</si>
  <si>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</si>
  <si>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</si>
  <si>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</si>
  <si>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</si>
  <si>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</si>
  <si>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</si>
  <si>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</si>
  <si>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</si>
  <si>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</si>
  <si>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</si>
  <si>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</si>
  <si>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</si>
  <si>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</si>
  <si>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</si>
  <si>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</si>
  <si>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</si>
  <si>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</si>
  <si>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</si>
  <si>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</si>
  <si>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</si>
  <si>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</si>
  <si>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</si>
  <si>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</si>
  <si>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</si>
  <si>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</si>
  <si>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</si>
  <si>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</si>
  <si>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</si>
  <si>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</si>
  <si>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</si>
  <si>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</si>
  <si>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</si>
  <si>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</si>
  <si>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</si>
  <si>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</si>
  <si>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</si>
  <si>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</si>
  <si>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</si>
  <si>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</si>
  <si>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</si>
  <si>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</si>
  <si>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</si>
  <si>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</si>
  <si>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</si>
  <si>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</si>
  <si>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</si>
  <si>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</si>
  <si>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</si>
  <si>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</si>
  <si>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</si>
  <si>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</si>
  <si>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</si>
  <si>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</si>
  <si>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</si>
  <si>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</si>
  <si>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</si>
  <si>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</si>
  <si>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</si>
  <si>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</si>
  <si>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</si>
  <si>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</si>
  <si>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</si>
  <si>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</si>
  <si>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</si>
  <si>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</si>
  <si>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</si>
  <si>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</si>
  <si>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</si>
  <si>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</si>
  <si>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</si>
  <si>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</si>
  <si>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</si>
  <si>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</si>
  <si>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</si>
  <si>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</si>
  <si>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</si>
  <si>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</si>
  <si>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</si>
  <si>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</si>
  <si>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</si>
  <si>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</si>
  <si>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</si>
  <si>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</si>
  <si>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</si>
  <si>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</si>
  <si>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</si>
  <si>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</si>
  <si>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</si>
  <si>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</si>
  <si>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</si>
  <si>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</si>
  <si>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</si>
  <si>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</si>
  <si>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</si>
  <si>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</si>
  <si>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</si>
  <si>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</si>
  <si>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</si>
  <si>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</si>
  <si>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</si>
  <si>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</si>
  <si>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</si>
  <si>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</si>
  <si>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</si>
  <si>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</si>
  <si>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</si>
  <si>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</si>
  <si>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</si>
  <si>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</si>
  <si>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</si>
  <si>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</si>
  <si>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</si>
  <si>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</si>
  <si>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</si>
  <si>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</si>
  <si>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</si>
  <si>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</si>
  <si>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</si>
  <si>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</si>
  <si>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</si>
  <si>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</si>
  <si>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</si>
  <si>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</si>
  <si>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</si>
  <si>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</si>
  <si>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</si>
  <si>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</si>
  <si>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</si>
  <si>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</si>
  <si>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</si>
  <si>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</si>
  <si>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</si>
  <si>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</si>
  <si>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</si>
  <si>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</si>
  <si>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</si>
  <si>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</si>
  <si>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</si>
  <si>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</si>
  <si>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</si>
  <si>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</si>
  <si>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</si>
  <si>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</si>
  <si>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</si>
  <si>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</si>
  <si>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</si>
  <si>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</si>
  <si>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</si>
  <si>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</si>
  <si>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</si>
  <si>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</si>
  <si>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</si>
  <si>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</si>
  <si>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</si>
  <si>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</si>
  <si>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</si>
  <si>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</si>
  <si>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</si>
  <si>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</si>
  <si>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</si>
  <si>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</si>
  <si>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</si>
  <si>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</si>
  <si>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</si>
  <si>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</si>
  <si>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</si>
  <si>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</si>
  <si>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</si>
  <si>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</si>
  <si>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</si>
  <si>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</si>
  <si>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</si>
  <si>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</si>
  <si>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</si>
  <si>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</si>
  <si>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</si>
  <si>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</si>
  <si>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</si>
  <si>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</si>
  <si>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</si>
  <si>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</si>
  <si>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</si>
  <si>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</si>
  <si>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</si>
  <si>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</si>
  <si>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</si>
  <si>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</si>
  <si>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</si>
  <si>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</si>
  <si>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</si>
  <si>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</si>
  <si>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</si>
  <si>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</si>
  <si>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</si>
  <si>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</si>
  <si>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</si>
  <si>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</si>
  <si>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</si>
  <si>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</si>
  <si>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</si>
  <si>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</si>
  <si>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</si>
  <si>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</si>
  <si>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</si>
  <si>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</si>
  <si>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</si>
  <si>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</si>
  <si>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</si>
  <si>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</si>
  <si>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</si>
  <si>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</si>
  <si>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</si>
  <si>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</si>
  <si>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</si>
  <si>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</si>
  <si>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</si>
  <si>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</si>
  <si>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</si>
  <si>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</si>
  <si>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</si>
  <si>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</si>
  <si>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</si>
  <si>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</si>
  <si>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</si>
  <si>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</si>
  <si>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</si>
  <si>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</si>
  <si>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</si>
  <si>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</si>
  <si>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</si>
  <si>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</si>
  <si>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</si>
  <si>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</si>
  <si>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</si>
  <si>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</si>
  <si>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</si>
  <si>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</si>
  <si>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</si>
  <si>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</si>
  <si>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</si>
  <si>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</si>
  <si>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</si>
  <si>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</si>
  <si>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</si>
  <si>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</si>
  <si>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</si>
  <si>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</si>
  <si>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</si>
  <si>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</si>
  <si>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</si>
  <si>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</si>
  <si>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</si>
  <si>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</si>
  <si>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</si>
  <si>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</si>
  <si>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</si>
  <si>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</si>
  <si>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</si>
  <si>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</si>
  <si>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</si>
  <si>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</si>
  <si>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</si>
  <si>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</si>
  <si>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</si>
  <si>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</si>
  <si>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</si>
  <si>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</si>
  <si>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</si>
  <si>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</si>
  <si>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</si>
  <si>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</si>
  <si>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</si>
  <si>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</si>
  <si>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</si>
  <si>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</si>
  <si>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</si>
  <si>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</si>
  <si>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</si>
  <si>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</si>
  <si>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</si>
  <si>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</si>
  <si>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</si>
  <si>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</si>
  <si>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</si>
  <si>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</si>
  <si>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</si>
  <si>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</si>
  <si>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</si>
  <si>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</si>
  <si>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</si>
  <si>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</si>
  <si>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</si>
  <si>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</si>
  <si>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</si>
  <si>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</si>
  <si>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</si>
  <si>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</si>
  <si>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</si>
  <si>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</si>
  <si>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</si>
  <si>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</si>
  <si>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</si>
  <si>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</si>
  <si>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</si>
  <si>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</si>
  <si>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</si>
  <si>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</si>
  <si>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</si>
  <si>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</si>
  <si>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</si>
  <si>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</si>
  <si>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</si>
  <si>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</si>
  <si>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</si>
  <si>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</si>
  <si>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</si>
  <si>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</si>
  <si>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</si>
  <si>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</si>
  <si>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</si>
  <si>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</si>
  <si>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</si>
  <si>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</si>
  <si>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</si>
  <si>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</si>
  <si>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</si>
  <si>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</si>
  <si>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</si>
  <si>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</si>
  <si>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</si>
  <si>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</si>
  <si>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</si>
  <si>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</si>
  <si>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</si>
  <si>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</si>
  <si>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</si>
  <si>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</si>
  <si>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</si>
  <si>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</si>
  <si>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</si>
  <si>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</si>
  <si>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</si>
  <si>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</si>
  <si>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</si>
  <si>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</si>
  <si>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</si>
  <si>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</si>
  <si>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</si>
  <si>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</si>
  <si>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</si>
  <si>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</si>
  <si>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</si>
  <si>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</si>
  <si>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</si>
  <si>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</si>
  <si>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</si>
  <si>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</si>
  <si>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</si>
  <si>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</si>
  <si>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</si>
  <si>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</si>
  <si>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</si>
  <si>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</si>
  <si>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</si>
  <si>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</si>
  <si>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</si>
  <si>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</si>
  <si>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</si>
  <si>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</si>
  <si>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</si>
  <si>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</si>
  <si>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</si>
  <si>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</si>
  <si>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</si>
  <si>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</si>
  <si>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</si>
  <si>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</si>
  <si>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</si>
  <si>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</si>
  <si>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</si>
  <si>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</si>
  <si>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</si>
  <si>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</si>
  <si>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</si>
  <si>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</si>
  <si>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</si>
  <si>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</si>
  <si>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</si>
  <si>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</si>
  <si>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</si>
  <si>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</si>
  <si>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</si>
  <si>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</si>
  <si>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</si>
  <si>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</si>
  <si>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</si>
  <si>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</si>
  <si>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</si>
  <si>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</si>
  <si>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</si>
  <si>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</si>
  <si>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</si>
  <si>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</si>
  <si>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</si>
  <si>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</si>
  <si>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</si>
  <si>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</si>
  <si>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</si>
  <si>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</si>
  <si>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</si>
  <si>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</si>
  <si>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</si>
  <si>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</si>
  <si>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</si>
  <si>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</si>
  <si>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</si>
  <si>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</si>
  <si>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</si>
  <si>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</si>
  <si>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</si>
  <si>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</si>
  <si>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</si>
  <si>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</si>
  <si>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</si>
  <si>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</si>
  <si>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</si>
  <si>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</si>
  <si>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</si>
  <si>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</si>
  <si>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</si>
  <si>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</si>
  <si>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</si>
  <si>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</si>
  <si>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</si>
  <si>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</si>
  <si>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</si>
  <si>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</si>
  <si>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</si>
  <si>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</si>
  <si>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</si>
  <si>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</si>
  <si>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</si>
  <si>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</si>
  <si>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</si>
  <si>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</si>
  <si>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</si>
  <si>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</si>
  <si>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</si>
  <si>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</si>
  <si>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</si>
  <si>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</si>
  <si>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</si>
  <si>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</si>
  <si>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</si>
  <si>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</si>
  <si>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</si>
  <si>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</si>
  <si>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</si>
  <si>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</si>
  <si>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</si>
  <si>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</si>
  <si>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</si>
  <si>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</si>
  <si>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</si>
  <si>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</si>
  <si>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</si>
  <si>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</si>
  <si>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</si>
  <si>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</si>
  <si>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</si>
  <si>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</si>
  <si>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</si>
  <si>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</si>
  <si>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</si>
  <si>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</si>
  <si>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</si>
  <si>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</si>
  <si>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</si>
  <si>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</si>
  <si>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</si>
  <si>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</si>
  <si>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</si>
  <si>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</si>
  <si>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</si>
  <si>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</si>
  <si>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</si>
  <si>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</si>
  <si>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</si>
  <si>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</si>
  <si>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</si>
  <si>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</si>
  <si>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</si>
  <si>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</si>
  <si>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</si>
  <si>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</si>
  <si>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</si>
  <si>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</si>
  <si>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</si>
  <si>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</si>
  <si>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</si>
  <si>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</si>
  <si>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</si>
  <si>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</si>
  <si>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</si>
  <si>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</si>
  <si>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</si>
  <si>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</si>
  <si>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</si>
  <si>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</si>
  <si>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</si>
  <si>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</si>
  <si>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</si>
  <si>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</si>
  <si>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</si>
  <si>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</si>
  <si>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</si>
  <si>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</si>
  <si>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</si>
  <si>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</si>
  <si>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</si>
  <si>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</si>
  <si>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</si>
  <si>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</si>
  <si>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</si>
  <si>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</si>
  <si>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</si>
  <si>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</si>
  <si>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</si>
  <si>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</si>
  <si>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</si>
  <si>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</si>
  <si>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</si>
  <si>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</si>
  <si>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</si>
  <si>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</si>
  <si>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</si>
  <si>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</si>
  <si>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</si>
  <si>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</si>
  <si>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</si>
  <si>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</si>
  <si>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</si>
  <si>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</si>
  <si>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</si>
  <si>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</si>
  <si>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</si>
  <si>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</si>
  <si>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</si>
  <si>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</si>
  <si>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</si>
  <si>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</si>
  <si>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</si>
  <si>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</si>
  <si>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</si>
  <si>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</si>
  <si>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</si>
  <si>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</si>
  <si>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</si>
  <si>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</si>
  <si>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</si>
  <si>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</si>
  <si>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</si>
  <si>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</si>
  <si>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</si>
  <si>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</si>
  <si>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</si>
  <si>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</si>
  <si>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</si>
  <si>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</si>
  <si>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</si>
  <si>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</si>
  <si>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</si>
  <si>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</si>
  <si>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</si>
  <si>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</si>
  <si>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</si>
  <si>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</si>
  <si>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</si>
  <si>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</si>
  <si>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</si>
  <si>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</si>
  <si>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</si>
  <si>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</si>
  <si>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</si>
  <si>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</si>
  <si>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</si>
  <si>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</si>
  <si>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</si>
  <si>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</si>
  <si>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</si>
  <si>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</si>
  <si>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</si>
  <si>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</si>
  <si>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</si>
  <si>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</si>
  <si>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</si>
  <si>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</si>
  <si>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</si>
  <si>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</si>
  <si>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</si>
  <si>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</si>
  <si>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</si>
  <si>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</si>
  <si>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</si>
  <si>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</si>
  <si>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</si>
  <si>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</si>
  <si>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</si>
  <si>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</si>
  <si>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</si>
  <si>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</si>
  <si>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</si>
  <si>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</si>
  <si>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</si>
  <si>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</si>
  <si>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</si>
  <si>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</si>
  <si>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</si>
  <si>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</si>
  <si>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</si>
  <si>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</si>
  <si>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</si>
  <si>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</si>
  <si>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</si>
  <si>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</si>
  <si>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</si>
  <si>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</si>
  <si>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</si>
  <si>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</si>
  <si>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</si>
  <si>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</si>
  <si>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</si>
  <si>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</si>
  <si>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</si>
  <si>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</si>
  <si>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</si>
  <si>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</si>
  <si>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</si>
  <si>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</si>
  <si>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</si>
  <si>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</si>
  <si>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</si>
  <si>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</si>
  <si>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</si>
  <si>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</si>
  <si>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</si>
  <si>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</si>
  <si>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</si>
  <si>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</si>
  <si>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</si>
  <si>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</si>
  <si>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</si>
  <si>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</si>
  <si>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</si>
  <si>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</si>
  <si>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</si>
  <si>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</si>
  <si>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</si>
  <si>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</si>
  <si>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</si>
  <si>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</si>
  <si>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</si>
  <si>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</si>
  <si>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</si>
  <si>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</si>
  <si>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</si>
  <si>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</si>
  <si>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</si>
  <si>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</si>
  <si>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</si>
  <si>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</si>
  <si>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</si>
  <si>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</si>
  <si>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</si>
  <si>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</si>
  <si>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</si>
  <si>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</si>
  <si>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</si>
  <si>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</si>
  <si>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</si>
  <si>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</si>
  <si>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</si>
  <si>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</si>
  <si>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</si>
  <si>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</si>
  <si>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</si>
  <si>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</si>
  <si>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</si>
  <si>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</si>
  <si>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</si>
  <si>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</si>
  <si>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</si>
  <si>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</si>
  <si>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</si>
  <si>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</si>
  <si>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</si>
  <si>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</si>
  <si>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</si>
  <si>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</si>
  <si>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</si>
  <si>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</si>
  <si>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</si>
  <si>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</si>
  <si>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</si>
  <si>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</si>
  <si>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</si>
  <si>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</si>
  <si>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</si>
  <si>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</si>
  <si>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</si>
  <si>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</si>
  <si>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</si>
  <si>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</si>
  <si>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</si>
  <si>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</si>
  <si>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</si>
  <si>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</si>
  <si>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</si>
  <si>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</si>
  <si>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</si>
  <si>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</si>
  <si>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</si>
  <si>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</si>
  <si>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</si>
  <si>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</si>
  <si>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</si>
  <si>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</si>
  <si>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</si>
  <si>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</si>
  <si>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</si>
  <si>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</si>
  <si>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</si>
  <si>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</si>
  <si>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</si>
  <si>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</si>
  <si>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</si>
  <si>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</si>
  <si>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</si>
  <si>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</si>
  <si>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</si>
  <si>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</si>
  <si>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</si>
  <si>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</si>
  <si>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</si>
  <si>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</si>
  <si>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</si>
  <si>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</si>
  <si>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</si>
  <si>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</si>
  <si>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</si>
  <si>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</si>
  <si>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</si>
  <si>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</si>
  <si>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</si>
  <si>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</si>
  <si>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</si>
  <si>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</si>
  <si>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</si>
  <si>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</si>
  <si>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</si>
  <si>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</si>
  <si>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</si>
  <si>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</si>
  <si>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</si>
  <si>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</si>
  <si>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</si>
  <si>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</si>
  <si>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</si>
  <si>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</si>
  <si>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</si>
  <si>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</si>
  <si>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</si>
  <si>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</si>
  <si>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</si>
  <si>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</si>
  <si>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</si>
  <si>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</si>
  <si>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</si>
  <si>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</si>
  <si>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</si>
  <si>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</si>
  <si>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</si>
  <si>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</si>
  <si>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</si>
  <si>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</si>
  <si>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</si>
  <si>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</si>
  <si>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</si>
  <si>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</si>
  <si>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</si>
  <si>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</si>
  <si>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</si>
  <si>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</si>
  <si>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</si>
  <si>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</si>
  <si>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</si>
  <si>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</si>
  <si>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</si>
  <si>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</si>
  <si>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</si>
  <si>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</si>
  <si>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</si>
  <si>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</si>
  <si>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</si>
  <si>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</si>
  <si>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</si>
  <si>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</si>
  <si>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</si>
  <si>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</si>
  <si>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</si>
  <si>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</si>
  <si>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</si>
  <si>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</si>
  <si>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</si>
  <si>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</si>
  <si>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</si>
  <si>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</si>
  <si>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</si>
  <si>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</si>
  <si>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</si>
  <si>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</si>
  <si>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</si>
  <si>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</si>
  <si>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</si>
  <si>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</si>
  <si>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</si>
  <si>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</si>
  <si>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</si>
  <si>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</si>
  <si>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</si>
  <si>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</si>
  <si>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</si>
  <si>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</si>
  <si>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</si>
  <si>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</si>
  <si>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</si>
  <si>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</si>
  <si>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</si>
  <si>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</si>
  <si>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</si>
  <si>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</si>
  <si>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</si>
  <si>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</si>
  <si>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</si>
  <si>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</si>
  <si>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</si>
  <si>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</si>
  <si>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</si>
  <si>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</si>
  <si>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</si>
  <si>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</si>
  <si>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</si>
  <si>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</si>
  <si>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</si>
  <si>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</si>
  <si>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</si>
  <si>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</si>
  <si>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</si>
  <si>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</si>
  <si>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</si>
  <si>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</si>
  <si>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</si>
  <si>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</si>
  <si>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</si>
  <si>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</si>
  <si>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</si>
  <si>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</si>
  <si>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</si>
  <si>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</si>
  <si>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</si>
  <si>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</si>
  <si>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</si>
  <si>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</si>
  <si>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</si>
  <si>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</si>
  <si>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</si>
  <si>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</si>
  <si>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</si>
  <si>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</si>
  <si>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</si>
  <si>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</si>
  <si>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</si>
  <si>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</si>
  <si>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</si>
  <si>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</si>
  <si>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</si>
  <si>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</si>
  <si>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</si>
  <si>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</si>
  <si>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</si>
  <si>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</si>
  <si>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</si>
  <si>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</si>
  <si>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</si>
  <si>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</si>
  <si>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</si>
  <si>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</si>
  <si>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</si>
  <si>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</si>
  <si>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</si>
  <si>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</si>
  <si>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</si>
  <si>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</si>
  <si>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</si>
  <si>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</si>
  <si>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</si>
  <si>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</si>
  <si>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</si>
  <si>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</si>
  <si>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</si>
  <si>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</si>
  <si>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</si>
  <si>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</si>
  <si>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</si>
  <si>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</si>
  <si>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</si>
  <si>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</si>
  <si>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</si>
  <si>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</si>
  <si>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</si>
  <si>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</si>
  <si>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</si>
  <si>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</si>
  <si>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</si>
  <si>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</si>
  <si>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</si>
  <si>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</si>
  <si>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</si>
  <si>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</si>
  <si>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</si>
  <si>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</si>
  <si>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</si>
  <si>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</si>
  <si>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</si>
  <si>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</si>
  <si>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</si>
  <si>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</si>
  <si>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</si>
  <si>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</si>
  <si>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</si>
  <si>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</si>
  <si>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</si>
  <si>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</si>
  <si>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</si>
  <si>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</si>
  <si>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</si>
  <si>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</si>
  <si>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</si>
  <si>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</si>
  <si>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</si>
  <si>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</si>
  <si>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</si>
  <si>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</si>
  <si>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</si>
  <si>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</si>
  <si>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</si>
  <si>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</si>
  <si>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</si>
  <si>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</si>
  <si>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</si>
  <si>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</si>
  <si>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</si>
  <si>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</si>
  <si>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</si>
  <si>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</si>
  <si>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</si>
  <si>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</si>
  <si>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</si>
  <si>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</si>
  <si>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</si>
  <si>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</si>
  <si>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</si>
  <si>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</si>
  <si>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</si>
  <si>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</si>
  <si>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</si>
  <si>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</si>
  <si>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</si>
  <si>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</si>
  <si>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</si>
  <si>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</si>
  <si>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</si>
  <si>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</si>
  <si>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</si>
  <si>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</si>
  <si>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</si>
  <si>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</si>
  <si>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</si>
  <si>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</si>
  <si>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</si>
  <si>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</si>
  <si>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</si>
  <si>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</si>
  <si>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</si>
  <si>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</si>
  <si>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</si>
  <si>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</si>
  <si>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</si>
  <si>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</si>
  <si>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</si>
  <si>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</si>
  <si>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</si>
  <si>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</si>
  <si>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</si>
  <si>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</si>
  <si>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</si>
  <si>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</si>
  <si>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</si>
  <si>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</si>
  <si>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</si>
  <si>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</si>
  <si>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</si>
  <si>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</si>
  <si>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</si>
  <si>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</si>
  <si>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</si>
  <si>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</si>
  <si>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</si>
  <si>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</si>
  <si>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</si>
  <si>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</si>
  <si>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</si>
  <si>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</si>
  <si>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</si>
  <si>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</si>
  <si>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</si>
  <si>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</si>
  <si>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</si>
  <si>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</si>
  <si>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</si>
  <si>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</si>
  <si>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</si>
  <si>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</si>
  <si>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</si>
  <si>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</si>
  <si>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</si>
  <si>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</si>
  <si>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</si>
  <si>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</si>
  <si>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</si>
  <si>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</si>
  <si>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</si>
  <si>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</si>
  <si>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</si>
  <si>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</si>
  <si>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</si>
  <si>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</si>
  <si>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</si>
  <si>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</si>
  <si>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</si>
  <si>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</si>
  <si>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</si>
  <si>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</si>
  <si>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</si>
  <si>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</si>
  <si>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</si>
  <si>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</si>
  <si>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</si>
  <si>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</si>
  <si>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</si>
  <si>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</si>
  <si>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</si>
  <si>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</si>
  <si>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</si>
  <si>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</si>
  <si>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</si>
  <si>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</si>
  <si>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</si>
  <si>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</si>
  <si>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</si>
  <si>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</si>
  <si>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</si>
  <si>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</si>
  <si>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</si>
  <si>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</si>
  <si>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</si>
  <si>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</si>
  <si>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</si>
  <si>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</si>
  <si>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</si>
  <si>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</si>
  <si>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</si>
  <si>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</si>
  <si>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</si>
  <si>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</si>
  <si>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</si>
  <si>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</si>
  <si>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</si>
  <si>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</si>
  <si>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</si>
  <si>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</si>
  <si>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</si>
  <si>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</si>
  <si>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</si>
  <si>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</si>
  <si>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</si>
  <si>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</si>
  <si>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</si>
  <si>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</si>
  <si>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</si>
  <si>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</si>
  <si>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</si>
  <si>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</si>
  <si>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</si>
  <si>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</si>
  <si>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</si>
  <si>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</si>
  <si>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</si>
  <si>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</si>
  <si>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</si>
  <si>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</si>
  <si>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</si>
  <si>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</si>
  <si>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</si>
  <si>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</si>
  <si>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</si>
  <si>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</si>
  <si>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</si>
  <si>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</si>
  <si>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</si>
  <si>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</si>
  <si>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</si>
  <si>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</si>
  <si>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</si>
  <si>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</si>
  <si>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</si>
  <si>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</si>
  <si>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</si>
  <si>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</si>
  <si>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</si>
  <si>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</si>
  <si>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</si>
  <si>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</si>
  <si>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</si>
  <si>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</si>
  <si>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</si>
  <si>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</si>
  <si>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</si>
  <si>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</si>
  <si>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</si>
  <si>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</si>
  <si>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</si>
  <si>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</si>
  <si>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</si>
  <si>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</si>
  <si>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</si>
  <si>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</si>
  <si>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</si>
  <si>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</si>
  <si>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</si>
  <si>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</si>
  <si>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</si>
  <si>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</si>
  <si>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</si>
  <si>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</si>
  <si>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</si>
  <si>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</si>
  <si>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</si>
  <si>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</si>
  <si>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</si>
  <si>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</si>
  <si>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</si>
  <si>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</si>
  <si>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</si>
  <si>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</si>
  <si>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</si>
  <si>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</si>
  <si>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</si>
  <si>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</si>
  <si>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</si>
  <si>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</si>
  <si>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</si>
  <si>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</si>
  <si>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</si>
  <si>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</si>
  <si>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</si>
  <si>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</si>
  <si>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</si>
  <si>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</si>
  <si>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</si>
  <si>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</si>
  <si>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</si>
  <si>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</si>
  <si>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</si>
  <si>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</si>
  <si>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</si>
  <si>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</si>
  <si>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</si>
  <si>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</si>
  <si>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</si>
  <si>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</si>
  <si>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</si>
  <si>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</si>
  <si>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</si>
  <si>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</si>
  <si>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</si>
  <si>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</si>
  <si>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</si>
  <si>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</si>
  <si>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</si>
  <si>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</si>
  <si>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</si>
  <si>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</si>
  <si>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</si>
  <si>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</si>
  <si>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</si>
  <si>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</si>
  <si>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</si>
  <si>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</si>
  <si>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</si>
  <si>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</si>
  <si>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</si>
  <si>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</si>
  <si>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</si>
  <si>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</si>
  <si>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</si>
  <si>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</si>
  <si>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</si>
  <si>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</si>
  <si>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</si>
  <si>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</si>
  <si>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</si>
  <si>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</si>
  <si>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</si>
  <si>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</si>
  <si>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</si>
  <si>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</si>
  <si>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</si>
  <si>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</si>
  <si>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</si>
  <si>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</si>
  <si>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</si>
  <si>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</si>
  <si>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</si>
  <si>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</si>
  <si>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</si>
  <si>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</si>
  <si>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</si>
  <si>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</si>
  <si>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</si>
  <si>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</si>
  <si>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</si>
  <si>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</si>
  <si>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</si>
  <si>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</si>
  <si>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</si>
  <si>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</si>
  <si>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</si>
  <si>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</si>
  <si>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</si>
  <si>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</si>
  <si>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</si>
  <si>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</si>
  <si>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</si>
  <si>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</si>
  <si>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</si>
  <si>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</si>
  <si>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</si>
  <si>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</si>
  <si>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</si>
  <si>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</si>
  <si>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</si>
  <si>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</si>
  <si>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</si>
  <si>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</si>
  <si>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</si>
  <si>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</si>
  <si>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</si>
  <si>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</si>
  <si>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</si>
  <si>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</si>
  <si>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</si>
  <si>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</si>
  <si>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</si>
  <si>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</si>
  <si>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</si>
  <si>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</si>
  <si>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</si>
  <si>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</si>
  <si>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</si>
  <si>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</si>
  <si>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</si>
  <si>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</si>
  <si>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</si>
  <si>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</si>
  <si>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</si>
  <si>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</si>
  <si>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</si>
  <si>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</si>
  <si>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</si>
  <si>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</si>
  <si>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</si>
  <si>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</si>
  <si>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</si>
  <si>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</si>
  <si>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</si>
  <si>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</si>
  <si>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</si>
  <si>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</si>
  <si>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</si>
  <si>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</si>
  <si>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</si>
  <si>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</si>
  <si>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</si>
  <si>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</si>
  <si>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</si>
  <si>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</si>
  <si>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</si>
  <si>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</si>
  <si>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</si>
  <si>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</si>
  <si>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</si>
  <si>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</si>
  <si>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</si>
  <si>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</si>
  <si>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</si>
  <si>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</si>
  <si>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</si>
  <si>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</si>
  <si>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</si>
  <si>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</si>
  <si>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</si>
  <si>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</si>
  <si>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</si>
  <si>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</si>
  <si>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</si>
  <si>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</si>
  <si>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</si>
  <si>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</si>
  <si>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</si>
  <si>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</si>
  <si>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</si>
  <si>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</si>
  <si>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</si>
  <si>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</si>
  <si>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</si>
  <si>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</si>
  <si>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</si>
  <si>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</si>
  <si>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</si>
  <si>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</si>
  <si>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</si>
  <si>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</si>
  <si>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</si>
  <si>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</si>
  <si>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</si>
  <si>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</si>
  <si>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</si>
  <si>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</si>
  <si>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</si>
  <si>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</si>
  <si>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</si>
  <si>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</si>
  <si>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</si>
  <si>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</si>
  <si>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</si>
  <si>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</si>
  <si>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</si>
  <si>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</si>
  <si>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</si>
  <si>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</si>
  <si>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</si>
  <si>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</si>
  <si>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</si>
  <si>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</si>
  <si>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</si>
  <si>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</si>
  <si>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</si>
  <si>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</si>
  <si>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</si>
  <si>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</si>
  <si>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</si>
  <si>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</si>
  <si>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</si>
  <si>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</si>
  <si>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</si>
  <si>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</si>
  <si>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</si>
  <si>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</si>
  <si>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</si>
  <si>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</si>
  <si>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</si>
  <si>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</si>
  <si>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</si>
  <si>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</si>
  <si>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</si>
  <si>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</si>
  <si>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</si>
  <si>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</si>
  <si>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</si>
  <si>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</si>
  <si>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</si>
  <si>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</si>
  <si>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</si>
  <si>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</si>
  <si>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</si>
  <si>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</si>
  <si>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</si>
  <si>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</si>
  <si>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</si>
  <si>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</si>
  <si>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</si>
  <si>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</si>
  <si>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</si>
  <si>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</si>
  <si>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</si>
  <si>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</si>
  <si>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</si>
  <si>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</si>
  <si>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</si>
  <si>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</si>
  <si>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</si>
  <si>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</si>
  <si>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</si>
  <si>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</si>
  <si>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</si>
  <si>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</si>
  <si>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</si>
  <si>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</si>
  <si>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</si>
  <si>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</si>
  <si>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</si>
  <si>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</si>
  <si>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</si>
  <si>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</si>
  <si>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</si>
  <si>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</si>
  <si>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</si>
  <si>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</si>
  <si>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</si>
  <si>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</si>
  <si>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</si>
  <si>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</si>
  <si>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</si>
  <si>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</si>
  <si>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</si>
  <si>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</si>
  <si>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</si>
  <si>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</si>
  <si>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</si>
  <si>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</si>
  <si>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</si>
  <si>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</si>
  <si>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</si>
  <si>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</si>
  <si>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</si>
  <si>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</si>
  <si>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</si>
  <si>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</si>
  <si>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</si>
  <si>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</si>
  <si>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</si>
  <si>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</si>
  <si>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</si>
  <si>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</si>
  <si>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</si>
  <si>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</si>
  <si>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</si>
  <si>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</si>
  <si>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</si>
  <si>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</si>
  <si>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</si>
  <si>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</si>
  <si>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</si>
  <si>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</si>
  <si>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</si>
  <si>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</si>
  <si>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</si>
  <si>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</si>
  <si>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</si>
  <si>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</si>
  <si>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</si>
  <si>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</si>
  <si>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</si>
  <si>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</si>
  <si>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</si>
  <si>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</si>
  <si>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</si>
  <si>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</si>
  <si>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</si>
  <si>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</si>
  <si>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</si>
  <si>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</si>
  <si>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</si>
  <si>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</si>
  <si>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</si>
  <si>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</si>
  <si>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</si>
  <si>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</si>
  <si>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</si>
  <si>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</si>
  <si>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</si>
  <si>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</si>
  <si>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</si>
  <si>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</si>
  <si>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</si>
  <si>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</si>
  <si>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</si>
  <si>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</si>
  <si>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</si>
  <si>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</si>
  <si>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</si>
  <si>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</si>
  <si>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</si>
  <si>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</si>
  <si>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</si>
  <si>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</si>
  <si>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</si>
  <si>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</si>
  <si>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</si>
  <si>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</si>
  <si>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</si>
  <si>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</si>
  <si>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</si>
  <si>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</si>
  <si>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</si>
  <si>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</si>
  <si>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</si>
  <si>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</si>
  <si>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</si>
  <si>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</si>
  <si>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</si>
  <si>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</si>
  <si>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</si>
  <si>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</si>
  <si>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</si>
  <si>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</si>
  <si>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</si>
  <si>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</si>
  <si>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</si>
  <si>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</si>
  <si>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</si>
  <si>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</si>
  <si>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</si>
  <si>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</si>
  <si>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</si>
  <si>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</si>
  <si>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</si>
  <si>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</si>
  <si>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</si>
  <si>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</si>
  <si>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</si>
  <si>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</si>
  <si>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</si>
  <si>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</si>
  <si>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</si>
  <si>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</si>
  <si>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</si>
  <si>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</si>
  <si>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</si>
  <si>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</si>
  <si>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</si>
  <si>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</si>
  <si>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</si>
  <si>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</si>
  <si>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</si>
  <si>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</si>
  <si>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</si>
  <si>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</si>
  <si>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</si>
  <si>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</si>
  <si>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</si>
  <si>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</si>
  <si>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</si>
  <si>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</si>
  <si>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</si>
  <si>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</si>
  <si>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</si>
  <si>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</si>
  <si>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</si>
  <si>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</si>
  <si>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</si>
  <si>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</si>
  <si>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</si>
  <si>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</si>
  <si>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</si>
  <si>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</si>
  <si>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</si>
  <si>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</si>
  <si>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</si>
  <si>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</si>
  <si>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</si>
  <si>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</si>
  <si>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</si>
  <si>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</si>
  <si>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</si>
  <si>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</si>
  <si>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</si>
  <si>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</si>
  <si>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</si>
  <si>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</si>
  <si>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</si>
  <si>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</si>
  <si>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</si>
  <si>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</si>
  <si>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</si>
  <si>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</si>
  <si>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</si>
  <si>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</si>
  <si>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</si>
  <si>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</si>
  <si>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</si>
  <si>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</si>
  <si>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</si>
  <si>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</si>
  <si>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</si>
  <si>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</si>
  <si>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</si>
  <si>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</si>
  <si>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</si>
  <si>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</si>
  <si>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</si>
  <si>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</si>
  <si>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</si>
  <si>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</si>
  <si>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</si>
  <si>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</si>
  <si>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</si>
  <si>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</si>
  <si>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</si>
  <si>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</si>
  <si>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</si>
  <si>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</si>
  <si>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</si>
  <si>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</si>
  <si>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</si>
  <si>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</si>
  <si>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</si>
  <si>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</si>
  <si>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</si>
  <si>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</si>
  <si>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</si>
  <si>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</si>
  <si>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</si>
  <si>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</si>
  <si>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</si>
  <si>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</si>
  <si>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</si>
  <si>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</si>
  <si>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</si>
  <si>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</si>
  <si>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</si>
  <si>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</si>
  <si>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</si>
  <si>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</si>
  <si>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</si>
  <si>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</si>
  <si>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</si>
  <si>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</si>
  <si>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</si>
  <si>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</si>
  <si>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</si>
  <si>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</si>
  <si>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</si>
  <si>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</si>
  <si>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</si>
  <si>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</si>
  <si>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</si>
  <si>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</si>
  <si>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</si>
  <si>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</si>
  <si>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</si>
  <si>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</si>
  <si>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</si>
  <si>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</si>
  <si>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</si>
  <si>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</si>
  <si>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</si>
  <si>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</si>
  <si>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</si>
  <si>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</si>
  <si>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</si>
  <si>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</si>
  <si>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</si>
  <si>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</si>
  <si>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</si>
  <si>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</si>
  <si>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</si>
  <si>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</si>
  <si>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</si>
  <si>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</si>
  <si>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</si>
  <si>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</si>
  <si>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</si>
  <si>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</si>
  <si>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</si>
  <si>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</si>
  <si>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</si>
  <si>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</si>
  <si>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</si>
  <si>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</si>
  <si>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</si>
  <si>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</si>
  <si>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</si>
  <si>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</si>
  <si>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</si>
  <si>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</si>
  <si>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</si>
  <si>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</si>
  <si>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</si>
  <si>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</si>
  <si>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</si>
  <si>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</si>
  <si>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</si>
  <si>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</si>
  <si>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</si>
  <si>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</si>
  <si>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</si>
  <si>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</si>
  <si>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</si>
  <si>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</si>
  <si>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</si>
  <si>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</si>
  <si>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</si>
  <si>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</si>
  <si>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</si>
  <si>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</si>
  <si>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</si>
  <si>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</si>
  <si>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</si>
  <si>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</si>
  <si>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</si>
  <si>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</si>
  <si>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</si>
  <si>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</si>
  <si>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</si>
  <si>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</si>
  <si>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</si>
  <si>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</si>
  <si>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</si>
  <si>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</si>
  <si>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</si>
  <si>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</si>
  <si>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</si>
  <si>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</si>
  <si>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</si>
  <si>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</si>
  <si>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</si>
  <si>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</si>
  <si>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</si>
  <si>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</si>
  <si>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</si>
  <si>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</si>
  <si>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</si>
  <si>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</si>
  <si>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</si>
  <si>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</si>
  <si>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</si>
  <si>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</si>
  <si>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</si>
  <si>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</si>
  <si>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</si>
  <si>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</si>
  <si>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</si>
  <si>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</si>
  <si>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</si>
  <si>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</si>
  <si>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</si>
  <si>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</si>
  <si>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</si>
  <si>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</si>
  <si>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</si>
  <si>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</si>
  <si>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</si>
  <si>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</si>
  <si>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</si>
  <si>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</si>
  <si>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</si>
  <si>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</si>
  <si>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</si>
  <si>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</si>
  <si>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</si>
  <si>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</si>
  <si>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</si>
  <si>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</si>
  <si>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</si>
  <si>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</si>
  <si>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</si>
  <si>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</si>
  <si>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</si>
  <si>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</si>
  <si>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</si>
  <si>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</si>
  <si>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</si>
  <si>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</si>
  <si>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</si>
  <si>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</si>
  <si>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</si>
  <si>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</si>
  <si>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</si>
  <si>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</si>
  <si>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</si>
  <si>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</si>
  <si>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</si>
  <si>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</si>
  <si>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</si>
  <si>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</si>
  <si>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</si>
  <si>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</si>
  <si>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</si>
  <si>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</si>
  <si>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</si>
  <si>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</si>
  <si>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</si>
  <si>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</si>
  <si>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</si>
  <si>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</si>
  <si>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</si>
  <si>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</si>
  <si>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</si>
  <si>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</si>
  <si>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</si>
  <si>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</si>
  <si>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</si>
  <si>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</si>
  <si>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</si>
  <si>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</si>
  <si>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</si>
  <si>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</si>
  <si>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</si>
  <si>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</si>
  <si>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</si>
  <si>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</si>
  <si>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</si>
  <si>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</si>
  <si>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</si>
  <si>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</si>
  <si>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</si>
  <si>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</si>
  <si>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</si>
  <si>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</si>
  <si>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</si>
  <si>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</si>
  <si>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</si>
  <si>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</si>
  <si>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</si>
  <si>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</si>
  <si>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</si>
  <si>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</si>
  <si>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</si>
  <si>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</si>
  <si>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</si>
  <si>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</si>
  <si>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</si>
  <si>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</si>
  <si>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</si>
  <si>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</si>
  <si>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</si>
  <si>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</si>
  <si>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</si>
  <si>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</si>
  <si>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</si>
  <si>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</si>
  <si>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</si>
  <si>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</si>
  <si>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</si>
  <si>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</si>
  <si>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</si>
  <si>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</si>
  <si>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</si>
  <si>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</si>
  <si>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</si>
  <si>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</si>
  <si>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</si>
  <si>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</si>
  <si>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</si>
  <si>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</si>
  <si>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</si>
  <si>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</si>
  <si>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</si>
  <si>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</si>
  <si>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</si>
  <si>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</si>
  <si>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</si>
  <si>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</si>
  <si>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</si>
  <si>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</si>
  <si>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</si>
  <si>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</si>
  <si>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</si>
  <si>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</si>
  <si>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</si>
  <si>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</si>
  <si>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</si>
  <si>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</si>
  <si>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</si>
  <si>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</si>
  <si>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</si>
  <si>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</si>
  <si>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</si>
  <si>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</si>
  <si>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</si>
  <si>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</si>
  <si>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</si>
  <si>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</si>
  <si>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</si>
  <si>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</si>
  <si>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</si>
  <si>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</si>
  <si>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</si>
  <si>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</si>
  <si>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</si>
  <si>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</si>
  <si>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</si>
  <si>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</si>
  <si>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</si>
  <si>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</si>
  <si>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</si>
  <si>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</si>
  <si>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</si>
  <si>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</si>
  <si>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</si>
  <si>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</si>
  <si>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</si>
  <si>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</si>
  <si>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</si>
  <si>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</si>
  <si>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</si>
  <si>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</si>
  <si>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</si>
  <si>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</si>
  <si>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</si>
  <si>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</si>
  <si>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</si>
  <si>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</si>
  <si>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</si>
  <si>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</si>
  <si>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</si>
  <si>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</si>
  <si>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</si>
  <si>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</si>
  <si>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</si>
  <si>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</si>
  <si>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</si>
  <si>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</si>
  <si>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</si>
  <si>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</si>
  <si>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</si>
  <si>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</si>
  <si>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</si>
  <si>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</si>
  <si>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</si>
  <si>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</si>
  <si>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</si>
  <si>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</si>
  <si>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</si>
  <si>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</si>
  <si>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</si>
  <si>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</si>
  <si>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</si>
  <si>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</si>
  <si>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</si>
  <si>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</si>
  <si>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</si>
  <si>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</si>
  <si>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</si>
  <si>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</si>
  <si>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</si>
  <si>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</si>
  <si>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</si>
  <si>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</si>
  <si>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</si>
  <si>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</si>
  <si>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</si>
  <si>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</si>
  <si>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</si>
  <si>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</si>
  <si>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</si>
  <si>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</si>
  <si>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</si>
  <si>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</si>
  <si>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</si>
  <si>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</si>
  <si>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</si>
  <si>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</si>
  <si>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</si>
  <si>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</si>
  <si>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</si>
  <si>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</si>
  <si>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</si>
  <si>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</si>
  <si>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</si>
  <si>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</si>
  <si>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</si>
  <si>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</si>
  <si>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</si>
  <si>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</si>
  <si>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</si>
  <si>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</si>
  <si>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</si>
  <si>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</si>
  <si>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</si>
  <si>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</si>
  <si>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</si>
  <si>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</si>
  <si>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</si>
  <si>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</si>
  <si>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</si>
  <si>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</si>
  <si>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</si>
  <si>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</si>
  <si>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</si>
  <si>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</si>
  <si>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</si>
  <si>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</si>
  <si>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</si>
  <si>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</si>
  <si>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</si>
  <si>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</si>
  <si>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</si>
  <si>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</si>
  <si>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</si>
  <si>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</si>
  <si>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</si>
  <si>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</si>
  <si>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</si>
  <si>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</si>
  <si>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</si>
  <si>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</si>
  <si>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</si>
  <si>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</si>
  <si>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</si>
  <si>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</si>
  <si>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</si>
  <si>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</si>
  <si>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</si>
  <si>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</si>
  <si>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</si>
  <si>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</si>
  <si>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</si>
  <si>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</si>
  <si>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</si>
  <si>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</si>
  <si>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</si>
  <si>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</si>
  <si>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</si>
  <si>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</si>
  <si>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</si>
  <si>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</si>
  <si>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</si>
  <si>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</si>
  <si>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</si>
  <si>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</si>
  <si>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</si>
  <si>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</si>
  <si>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</si>
  <si>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</si>
  <si>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</si>
  <si>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</si>
  <si>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</si>
  <si>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</si>
  <si>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</si>
  <si>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</si>
  <si>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</si>
  <si>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</si>
  <si>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</si>
  <si>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</si>
  <si>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</si>
  <si>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</si>
  <si>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</si>
  <si>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</si>
  <si>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</si>
  <si>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</si>
  <si>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</si>
  <si>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</si>
  <si>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</si>
  <si>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</si>
  <si>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</si>
  <si>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</si>
  <si>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</si>
  <si>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</si>
  <si>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</si>
  <si>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</si>
  <si>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</si>
  <si>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</si>
  <si>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</si>
  <si>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</si>
  <si>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</si>
  <si>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</si>
  <si>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</si>
  <si>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</si>
  <si>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</si>
  <si>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</si>
  <si>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</si>
  <si>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</si>
  <si>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</si>
  <si>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</si>
  <si>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</si>
  <si>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</si>
  <si>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</si>
  <si>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</si>
  <si>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</si>
  <si>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</si>
  <si>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</si>
  <si>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</si>
  <si>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</si>
  <si>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</si>
  <si>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</si>
  <si>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</si>
  <si>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</si>
  <si>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</si>
  <si>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</si>
  <si>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</si>
  <si>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</si>
  <si>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</si>
  <si>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</si>
  <si>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</si>
  <si>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</si>
  <si>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</si>
  <si>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</si>
  <si>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</si>
  <si>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</si>
  <si>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</si>
  <si>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</si>
  <si>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</si>
  <si>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</si>
  <si>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</si>
  <si>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</si>
  <si>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</si>
  <si>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</si>
  <si>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</si>
  <si>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</si>
  <si>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</si>
  <si>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</si>
  <si>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</si>
  <si>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</si>
  <si>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</si>
  <si>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</si>
  <si>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</si>
  <si>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</si>
  <si>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</si>
  <si>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</si>
  <si>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</si>
  <si>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</si>
  <si>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</si>
  <si>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</si>
  <si>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</si>
  <si>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</si>
  <si>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</si>
  <si>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</si>
  <si>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</si>
  <si>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</si>
  <si>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</si>
  <si>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</si>
  <si>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</si>
  <si>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</si>
  <si>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</si>
  <si>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</si>
  <si>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</si>
  <si>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</si>
  <si>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</si>
  <si>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</si>
  <si>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</si>
  <si>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</si>
  <si>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</si>
  <si>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</si>
  <si>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</si>
  <si>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</si>
  <si>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</si>
  <si>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</si>
  <si>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</si>
  <si>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</si>
  <si>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</si>
  <si>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</si>
  <si>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</si>
  <si>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</si>
  <si>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</si>
  <si>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</si>
  <si>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</si>
  <si>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</si>
  <si>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</si>
  <si>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</si>
  <si>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</si>
  <si>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</si>
  <si>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</si>
  <si>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</si>
  <si>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</si>
  <si>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</si>
  <si>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</si>
  <si>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</si>
  <si>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</si>
  <si>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</si>
  <si>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</si>
  <si>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</si>
  <si>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</si>
  <si>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</si>
  <si>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</si>
  <si>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</si>
  <si>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</si>
  <si>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</si>
  <si>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</si>
  <si>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</si>
  <si>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</si>
  <si>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</si>
  <si>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</si>
  <si>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</si>
  <si>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</si>
  <si>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</si>
  <si>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</si>
  <si>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</si>
  <si>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</si>
  <si>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</si>
  <si>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</si>
  <si>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</si>
  <si>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</si>
  <si>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</si>
  <si>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</si>
  <si>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</si>
  <si>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</si>
  <si>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</si>
  <si>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</si>
  <si>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</si>
  <si>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</si>
  <si>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</si>
  <si>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</si>
  <si>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</si>
  <si>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</si>
  <si>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</si>
  <si>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</si>
  <si>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</si>
  <si>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</si>
  <si>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</si>
  <si>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</si>
  <si>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</si>
  <si>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</si>
  <si>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</si>
  <si>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</si>
  <si>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</si>
  <si>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</si>
  <si>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</si>
  <si>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</si>
  <si>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</si>
  <si>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</si>
  <si>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</si>
  <si>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</si>
  <si>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</si>
  <si>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</si>
  <si>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</si>
  <si>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</si>
  <si>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</si>
  <si>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</si>
  <si>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</si>
  <si>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</si>
  <si>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</si>
  <si>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</si>
  <si>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</si>
  <si>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</si>
  <si>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</si>
  <si>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</si>
  <si>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</si>
  <si>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</si>
  <si>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</si>
  <si>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</si>
  <si>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</si>
  <si>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</si>
  <si>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</si>
  <si>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</si>
  <si>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</si>
  <si>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</si>
  <si>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</si>
  <si>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</si>
  <si>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</si>
  <si>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</si>
  <si>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</si>
  <si>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</si>
  <si>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</si>
  <si>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</si>
  <si>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</si>
  <si>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</si>
  <si>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</si>
  <si>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</si>
  <si>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</si>
  <si>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</si>
  <si>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</si>
  <si>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</si>
  <si>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</si>
  <si>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</si>
  <si>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</si>
  <si>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</si>
  <si>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</si>
  <si>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</si>
  <si>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</si>
  <si>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</si>
  <si>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</si>
  <si>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</si>
  <si>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</si>
  <si>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</si>
  <si>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</si>
  <si>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</si>
  <si>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</si>
  <si>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</si>
  <si>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</si>
  <si>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</si>
  <si>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</si>
  <si>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</si>
  <si>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</si>
  <si>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</si>
  <si>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</si>
  <si>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</si>
  <si>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</si>
  <si>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</si>
  <si>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</si>
  <si>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</si>
  <si>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</si>
  <si>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</si>
  <si>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</si>
  <si>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</si>
  <si>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</si>
  <si>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</si>
  <si>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</si>
  <si>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</si>
  <si>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</si>
  <si>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</si>
  <si>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</si>
  <si>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</si>
  <si>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</si>
  <si>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</si>
  <si>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</si>
  <si>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</si>
  <si>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</si>
  <si>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</si>
  <si>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</si>
  <si>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</si>
  <si>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</si>
  <si>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</si>
  <si>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</si>
  <si>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</si>
  <si>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</si>
  <si>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</si>
  <si>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</si>
  <si>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</si>
  <si>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</si>
  <si>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</si>
  <si>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</si>
  <si>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</si>
  <si>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</si>
  <si>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</si>
  <si>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</si>
  <si>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</si>
  <si>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</si>
  <si>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</si>
  <si>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</si>
  <si>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</si>
  <si>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</si>
  <si>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</si>
  <si>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</si>
  <si>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</si>
  <si>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</si>
  <si>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</si>
  <si>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</si>
  <si>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</si>
  <si>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</si>
  <si>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</si>
  <si>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</si>
  <si>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</si>
  <si>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</si>
  <si>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</si>
  <si>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</si>
  <si>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</si>
  <si>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</si>
  <si>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</si>
  <si>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</si>
  <si>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</si>
  <si>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</si>
  <si>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</si>
  <si>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</si>
  <si>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</si>
  <si>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</si>
  <si>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</si>
  <si>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</si>
  <si>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</si>
  <si>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</si>
  <si>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</si>
  <si>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</si>
  <si>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</si>
  <si>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</si>
  <si>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</si>
  <si>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</si>
  <si>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</si>
  <si>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</si>
  <si>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</si>
  <si>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</si>
  <si>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</si>
  <si>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</si>
  <si>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</si>
  <si>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</si>
  <si>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</si>
  <si>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</si>
  <si>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</si>
  <si>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</si>
  <si>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</si>
  <si>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</si>
  <si>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</si>
  <si>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</si>
  <si>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</si>
  <si>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</si>
  <si>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</si>
  <si>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</si>
  <si>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</si>
  <si>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</si>
  <si>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</si>
  <si>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</si>
  <si>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</si>
  <si>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</si>
  <si>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</si>
  <si>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</si>
  <si>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</si>
  <si>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</si>
  <si>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</si>
  <si>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</si>
  <si>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</si>
  <si>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</si>
  <si>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</si>
  <si>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</si>
  <si>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</si>
  <si>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</si>
  <si>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</si>
  <si>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</si>
  <si>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</si>
  <si>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</si>
  <si>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</si>
  <si>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</si>
  <si>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</si>
  <si>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</si>
  <si>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</si>
  <si>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</si>
  <si>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</si>
  <si>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</si>
  <si>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</si>
  <si>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</si>
  <si>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</si>
  <si>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</si>
  <si>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</si>
  <si>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</si>
  <si>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</si>
  <si>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</si>
  <si>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</si>
  <si>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</si>
  <si>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</si>
  <si>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</si>
  <si>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</si>
  <si>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</si>
  <si>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</si>
  <si>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</si>
  <si>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</si>
  <si>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</si>
  <si>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</si>
  <si>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</si>
  <si>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</si>
  <si>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</si>
  <si>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</si>
  <si>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</si>
  <si>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</si>
  <si>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</si>
  <si>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</si>
  <si>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</si>
  <si>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</si>
  <si>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</si>
  <si>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</si>
  <si>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</si>
  <si>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</si>
  <si>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</si>
  <si>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</si>
  <si>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</si>
  <si>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</si>
  <si>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</si>
  <si>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</si>
  <si>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</si>
  <si>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</si>
  <si>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</si>
  <si>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</si>
  <si>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</si>
  <si>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</si>
  <si>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</si>
  <si>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</si>
  <si>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</si>
  <si>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</si>
  <si>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</si>
  <si>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</si>
  <si>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</si>
  <si>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</si>
  <si>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</si>
  <si>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</si>
  <si>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</si>
  <si>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</si>
  <si>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</si>
  <si>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</si>
  <si>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</si>
  <si>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</si>
  <si>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</si>
  <si>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</si>
  <si>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</si>
  <si>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</si>
  <si>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</si>
  <si>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</si>
  <si>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</si>
  <si>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</si>
  <si>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</si>
  <si>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</si>
  <si>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</si>
  <si>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</si>
  <si>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</si>
  <si>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</si>
  <si>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</si>
  <si>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</si>
  <si>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</si>
  <si>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</si>
  <si>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</si>
  <si>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</si>
  <si>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</si>
  <si>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</si>
  <si>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</si>
  <si>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</si>
  <si>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</si>
  <si>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</si>
  <si>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</si>
  <si>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</si>
  <si>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</si>
  <si>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</si>
  <si>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</si>
  <si>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</si>
  <si>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</si>
  <si>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</si>
  <si>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</si>
  <si>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</si>
  <si>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</si>
  <si>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</si>
  <si>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</si>
  <si>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</si>
  <si>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</si>
  <si>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</si>
  <si>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</si>
  <si>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</si>
  <si>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</si>
  <si>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</si>
  <si>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</si>
  <si>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</si>
  <si>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</si>
  <si>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</si>
  <si>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</si>
  <si>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</si>
  <si>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</si>
  <si>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</si>
  <si>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</si>
  <si>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</si>
  <si>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</si>
  <si>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</si>
  <si>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</si>
  <si>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</si>
  <si>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</si>
  <si>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</si>
  <si>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</si>
  <si>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</si>
  <si>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</si>
  <si>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</si>
  <si>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</si>
  <si>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</si>
  <si>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</si>
  <si>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</si>
  <si>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</si>
  <si>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</si>
  <si>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</si>
  <si>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</si>
  <si>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</si>
  <si>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</si>
  <si>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</si>
  <si>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</si>
  <si>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</si>
  <si>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</si>
  <si>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</si>
  <si>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</si>
  <si>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</si>
  <si>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</si>
  <si>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</si>
  <si>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</si>
  <si>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</si>
  <si>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</si>
  <si>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</si>
  <si>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</si>
  <si>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</si>
  <si>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</si>
  <si>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</si>
  <si>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</si>
  <si>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</si>
  <si>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</si>
  <si>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</si>
  <si>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</si>
  <si>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</si>
  <si>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</si>
  <si>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</si>
  <si>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</si>
  <si>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</si>
  <si>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</si>
  <si>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</si>
  <si>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</si>
  <si>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</si>
  <si>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</si>
  <si>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</si>
  <si>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</si>
  <si>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</si>
  <si>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</si>
  <si>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</si>
  <si>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</si>
  <si>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</si>
  <si>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</si>
  <si>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</si>
  <si>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</si>
  <si>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</si>
  <si>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</si>
  <si>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</si>
  <si>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</si>
  <si>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</si>
  <si>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</si>
  <si>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</si>
  <si>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</si>
  <si>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</si>
  <si>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</si>
  <si>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</si>
  <si>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</si>
  <si>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</si>
  <si>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</si>
  <si>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</si>
  <si>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</si>
  <si>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</si>
  <si>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</si>
  <si>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</si>
  <si>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</si>
  <si>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</si>
  <si>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</si>
  <si>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</si>
  <si>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</si>
  <si>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</si>
  <si>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</si>
  <si>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</si>
  <si>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</si>
  <si>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</si>
  <si>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</si>
  <si>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</si>
  <si>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</si>
  <si>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</si>
  <si>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</si>
  <si>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</si>
  <si>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</si>
  <si>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</si>
  <si>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</si>
  <si>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</si>
  <si>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</si>
  <si>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</si>
  <si>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</si>
  <si>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</si>
  <si>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</si>
  <si>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</si>
  <si>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</si>
  <si>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</si>
  <si>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</si>
  <si>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</si>
  <si>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</si>
  <si>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</si>
  <si>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</si>
  <si>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</si>
  <si>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</si>
  <si>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</si>
  <si>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</si>
  <si>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</si>
  <si>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</si>
  <si>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</si>
  <si>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</si>
  <si>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</si>
  <si>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</si>
  <si>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</si>
  <si>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</si>
  <si>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</si>
  <si>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</si>
  <si>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</si>
  <si>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</si>
  <si>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</si>
  <si>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</si>
  <si>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</si>
  <si>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</si>
  <si>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</si>
  <si>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</si>
  <si>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</si>
  <si>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</si>
  <si>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</si>
  <si>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</si>
  <si>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</si>
  <si>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</si>
  <si>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</si>
  <si>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</si>
  <si>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</si>
  <si>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</si>
  <si>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</si>
  <si>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</si>
  <si>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</si>
  <si>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</si>
  <si>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</si>
  <si>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</si>
  <si>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</si>
  <si>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</si>
  <si>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</si>
  <si>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</si>
  <si>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</si>
  <si>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</si>
  <si>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</si>
  <si>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</si>
  <si>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</si>
  <si>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</si>
  <si>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</si>
  <si>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</si>
  <si>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</si>
  <si>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</si>
  <si>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</si>
  <si>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</si>
  <si>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</si>
  <si>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</si>
  <si>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</si>
  <si>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</si>
  <si>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</si>
  <si>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</si>
  <si>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</si>
  <si>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</si>
  <si>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</si>
  <si>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</si>
  <si>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</si>
  <si>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</si>
  <si>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</si>
  <si>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</si>
  <si>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</si>
  <si>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</si>
  <si>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</si>
  <si>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</si>
  <si>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</si>
  <si>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</si>
  <si>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</si>
  <si>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</si>
  <si>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</si>
  <si>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</si>
  <si>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</si>
  <si>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</si>
  <si>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</si>
  <si>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</si>
  <si>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</si>
  <si>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</si>
  <si>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</si>
  <si>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</si>
  <si>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</si>
  <si>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</si>
  <si>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</si>
  <si>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</si>
  <si>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</si>
  <si>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</si>
  <si>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</si>
  <si>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</si>
  <si>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</si>
  <si>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</si>
  <si>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</si>
  <si>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</si>
  <si>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</si>
  <si>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</si>
  <si>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</si>
  <si>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</si>
  <si>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</si>
  <si>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</si>
  <si>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</si>
  <si>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</si>
  <si>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</si>
  <si>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</si>
  <si>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</si>
  <si>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</si>
  <si>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</si>
  <si>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</si>
  <si>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</si>
  <si>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</si>
  <si>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</si>
  <si>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</si>
  <si>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</si>
  <si>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</si>
  <si>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</si>
  <si>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</si>
  <si>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</si>
  <si>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</si>
  <si>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</si>
  <si>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</si>
  <si>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</si>
  <si>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</si>
  <si>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</si>
  <si>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</si>
  <si>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</si>
  <si>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</si>
  <si>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</si>
  <si>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</si>
  <si>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</si>
  <si>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</si>
  <si>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</si>
  <si>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</si>
  <si>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</si>
  <si>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</si>
  <si>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</si>
  <si>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</si>
  <si>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</si>
  <si>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</si>
  <si>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</si>
  <si>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</si>
  <si>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</si>
  <si>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</si>
  <si>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</si>
  <si>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</si>
  <si>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</si>
  <si>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</si>
  <si>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</si>
  <si>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</si>
  <si>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</si>
  <si>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</si>
  <si>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</si>
  <si>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</si>
  <si>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</si>
  <si>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</si>
  <si>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</si>
  <si>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</si>
  <si>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</si>
  <si>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</si>
  <si>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</si>
  <si>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</si>
  <si>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</si>
  <si>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</si>
  <si>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</si>
  <si>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</si>
  <si>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</si>
  <si>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</si>
  <si>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</si>
  <si>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</si>
  <si>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</si>
  <si>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</si>
  <si>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</si>
  <si>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</si>
  <si>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</si>
  <si>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</si>
  <si>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</si>
  <si>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</si>
  <si>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</si>
  <si>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</si>
  <si>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</si>
  <si>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</si>
  <si>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</si>
  <si>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</si>
  <si>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</si>
  <si>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</si>
  <si>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</si>
  <si>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</si>
  <si>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</si>
  <si>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</si>
  <si>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</si>
  <si>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</si>
  <si>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</si>
  <si>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</si>
  <si>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</si>
  <si>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</si>
  <si>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</si>
  <si>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</si>
  <si>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</si>
  <si>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</si>
  <si>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</si>
  <si>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</si>
  <si>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</si>
  <si>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</si>
  <si>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</si>
  <si>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</si>
  <si>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</si>
  <si>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</si>
  <si>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</si>
  <si>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</si>
  <si>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</si>
  <si>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</si>
  <si>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</si>
  <si>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</si>
  <si>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</si>
  <si>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</si>
  <si>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</si>
  <si>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</si>
  <si>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</si>
  <si>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</si>
  <si>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</si>
  <si>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</si>
  <si>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</si>
  <si>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</si>
  <si>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</si>
  <si>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</si>
  <si>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</si>
  <si>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</si>
  <si>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</si>
  <si>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</si>
  <si>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</si>
  <si>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</si>
  <si>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</si>
  <si>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</si>
  <si>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</si>
  <si>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</si>
  <si>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</si>
  <si>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</si>
  <si>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</si>
  <si>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</si>
  <si>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</si>
  <si>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</si>
  <si>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</si>
  <si>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</si>
  <si>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</si>
  <si>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</si>
  <si>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</si>
  <si>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</si>
  <si>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</si>
  <si>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</si>
  <si>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</si>
  <si>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</si>
  <si>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</si>
  <si>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</si>
  <si>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</si>
  <si>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</si>
  <si>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</si>
  <si>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</si>
  <si>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</si>
  <si>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</si>
  <si>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</si>
  <si>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</si>
  <si>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</si>
  <si>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</si>
  <si>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</si>
  <si>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</si>
  <si>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</si>
  <si>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</si>
  <si>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</si>
  <si>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</si>
  <si>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</si>
  <si>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</si>
  <si>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</si>
  <si>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</si>
  <si>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</si>
  <si>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</si>
  <si>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</si>
  <si>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</si>
  <si>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</si>
  <si>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</si>
  <si>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</si>
  <si>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</si>
  <si>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</si>
  <si>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</si>
  <si>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</si>
  <si>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</si>
  <si>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</si>
  <si>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</si>
  <si>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</si>
  <si>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</si>
  <si>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</si>
  <si>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</si>
  <si>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</si>
  <si>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</si>
  <si>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</si>
  <si>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</si>
  <si>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</si>
  <si>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</si>
  <si>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</si>
  <si>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</si>
  <si>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</si>
  <si>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</si>
  <si>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</si>
  <si>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</si>
  <si>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</si>
  <si>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</si>
  <si>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</si>
  <si>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</si>
  <si>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</si>
  <si>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</si>
  <si>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</si>
  <si>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</si>
  <si>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</si>
  <si>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</si>
  <si>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</si>
  <si>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</si>
  <si>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</si>
  <si>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</si>
  <si>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</si>
  <si>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</si>
  <si>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</si>
  <si>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</si>
  <si>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</si>
  <si>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</si>
  <si>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</si>
  <si>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</si>
  <si>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</si>
  <si>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</si>
  <si>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</si>
  <si>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</si>
  <si>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</si>
  <si>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</si>
  <si>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</si>
  <si>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</si>
  <si>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</si>
  <si>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</si>
  <si>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</si>
  <si>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</si>
  <si>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</si>
  <si>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</si>
  <si>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</si>
  <si>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</si>
  <si>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</si>
  <si>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</si>
  <si>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</si>
  <si>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</si>
  <si>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</si>
  <si>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</si>
  <si>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</si>
  <si>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</si>
  <si>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</si>
  <si>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</si>
  <si>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</si>
  <si>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</si>
  <si>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</si>
  <si>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</si>
  <si>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</si>
  <si>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</si>
  <si>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</si>
  <si>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</si>
  <si>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</si>
  <si>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</si>
  <si>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</si>
  <si>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</si>
  <si>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</si>
  <si>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</si>
  <si>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</si>
  <si>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</si>
  <si>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</si>
  <si>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</si>
  <si>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</si>
  <si>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</si>
  <si>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</si>
  <si>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</si>
  <si>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</si>
  <si>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</si>
  <si>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</si>
  <si>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</si>
  <si>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</si>
  <si>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</si>
  <si>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</si>
  <si>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</si>
  <si>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</si>
  <si>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</si>
  <si>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</si>
  <si>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</si>
  <si>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</si>
  <si>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</si>
  <si>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</si>
  <si>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</si>
  <si>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</si>
  <si>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</si>
  <si>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</si>
  <si>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</si>
  <si>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</si>
  <si>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</si>
  <si>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</si>
  <si>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</si>
  <si>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</si>
  <si>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</si>
  <si>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</si>
  <si>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</si>
  <si>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</si>
  <si>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</si>
  <si>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</si>
  <si>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</si>
  <si>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</si>
  <si>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</si>
  <si>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</si>
  <si>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</si>
  <si>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</si>
  <si>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</si>
  <si>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</si>
  <si>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</si>
  <si>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</si>
  <si>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</si>
  <si>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</si>
  <si>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</si>
  <si>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</si>
  <si>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</si>
  <si>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</si>
  <si>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</si>
  <si>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</si>
  <si>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</si>
  <si>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</si>
  <si>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</si>
  <si>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</si>
  <si>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</si>
  <si>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</si>
  <si>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</si>
  <si>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</si>
  <si>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</si>
  <si>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</si>
  <si>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</si>
  <si>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</si>
  <si>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</si>
  <si>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</si>
  <si>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</si>
  <si>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</si>
  <si>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</si>
  <si>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</si>
  <si>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</si>
  <si>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</si>
  <si>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</si>
  <si>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</si>
  <si>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</si>
  <si>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</si>
  <si>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</si>
  <si>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</si>
  <si>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</si>
  <si>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</si>
  <si>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</si>
  <si>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</si>
  <si>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</si>
  <si>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</si>
  <si>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</si>
  <si>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</si>
  <si>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</si>
  <si>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</si>
  <si>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</si>
  <si>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</si>
  <si>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</si>
  <si>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</si>
  <si>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</si>
  <si>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</si>
  <si>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</si>
  <si>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</si>
  <si>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</si>
  <si>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</si>
  <si>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</si>
  <si>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</si>
  <si>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</si>
  <si>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</si>
  <si>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</si>
  <si>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</si>
  <si>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</si>
  <si>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</si>
  <si>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</si>
  <si>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</si>
  <si>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</si>
  <si>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</si>
  <si>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</si>
  <si>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</si>
  <si>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</si>
  <si>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</si>
  <si>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</si>
  <si>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</si>
  <si>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</si>
  <si>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</si>
  <si>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</si>
  <si>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</si>
  <si>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</si>
  <si>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</si>
  <si>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</si>
  <si>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</si>
  <si>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</si>
  <si>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</si>
  <si>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</si>
  <si>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</si>
  <si>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</si>
  <si>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</si>
  <si>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</si>
  <si>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</si>
  <si>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</si>
  <si>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</si>
  <si>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</si>
  <si>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</si>
  <si>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</si>
  <si>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</si>
  <si>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</si>
  <si>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</si>
  <si>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</si>
  <si>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</si>
  <si>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</si>
  <si>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</si>
  <si>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</si>
  <si>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</si>
  <si>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</si>
  <si>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</si>
  <si>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</si>
  <si>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</si>
  <si>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</si>
  <si>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</si>
  <si>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</si>
  <si>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</si>
  <si>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</si>
  <si>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</si>
  <si>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</si>
  <si>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</si>
  <si>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</si>
  <si>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</si>
  <si>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</si>
  <si>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</si>
  <si>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</si>
  <si>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</si>
  <si>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</si>
  <si>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</si>
  <si>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</si>
  <si>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</si>
  <si>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</si>
  <si>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</si>
  <si>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</si>
  <si>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</si>
  <si>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</si>
  <si>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</si>
  <si>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</si>
  <si>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</si>
  <si>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</si>
  <si>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</si>
  <si>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</si>
  <si>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</si>
  <si>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</si>
  <si>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</si>
  <si>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</si>
  <si>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</si>
  <si>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</si>
  <si>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</si>
  <si>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</si>
  <si>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</si>
  <si>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</si>
  <si>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</si>
  <si>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</si>
  <si>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</si>
  <si>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</si>
  <si>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</si>
  <si>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</si>
  <si>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</si>
  <si>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</si>
  <si>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</si>
  <si>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</si>
  <si>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</si>
  <si>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</si>
  <si>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</si>
  <si>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</si>
  <si>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</si>
  <si>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</si>
  <si>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</si>
  <si>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</si>
  <si>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</si>
  <si>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</si>
  <si>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</si>
  <si>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</si>
  <si>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</si>
  <si>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</si>
  <si>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</si>
  <si>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</si>
  <si>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</si>
  <si>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</si>
  <si>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</si>
  <si>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</si>
  <si>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</si>
  <si>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</si>
  <si>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</si>
  <si>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</si>
  <si>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</si>
  <si>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</si>
  <si>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</si>
  <si>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</si>
  <si>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</si>
  <si>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</si>
  <si>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</si>
  <si>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</si>
  <si>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</si>
  <si>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</si>
  <si>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</si>
  <si>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</si>
  <si>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</si>
  <si>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</si>
  <si>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</si>
  <si>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</si>
  <si>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</si>
  <si>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</si>
  <si>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</si>
  <si>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</si>
  <si>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</si>
  <si>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</si>
  <si>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</si>
  <si>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</si>
  <si>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</si>
  <si>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</si>
  <si>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</si>
  <si>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</si>
  <si>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</si>
  <si>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</si>
  <si>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</si>
  <si>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</si>
  <si>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</si>
  <si>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</si>
  <si>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</si>
  <si>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</si>
  <si>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</si>
  <si>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</si>
  <si>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</si>
  <si>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</si>
  <si>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</si>
  <si>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</si>
  <si>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</si>
  <si>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</si>
  <si>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</si>
  <si>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</si>
  <si>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</si>
  <si>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</si>
  <si>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</si>
  <si>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</si>
  <si>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</si>
  <si>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</si>
  <si>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</si>
  <si>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</si>
  <si>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</si>
  <si>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</si>
  <si>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</si>
  <si>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</si>
  <si>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</si>
  <si>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</si>
  <si>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</si>
  <si>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</si>
  <si>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</si>
  <si>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</si>
  <si>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</si>
  <si>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</si>
  <si>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</si>
  <si>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</si>
  <si>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</si>
  <si>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</si>
  <si>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</si>
  <si>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</si>
  <si>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</si>
  <si>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</si>
  <si>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</si>
  <si>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</si>
  <si>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</si>
  <si>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</si>
  <si>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</si>
  <si>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</si>
  <si>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</si>
  <si>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</si>
  <si>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</si>
  <si>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</si>
  <si>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</si>
  <si>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</si>
  <si>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</si>
  <si>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</si>
  <si>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</si>
  <si>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</si>
  <si>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</si>
  <si>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</si>
  <si>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</si>
  <si>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</si>
  <si>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</si>
  <si>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</si>
  <si>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</si>
  <si>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</si>
  <si>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</si>
  <si>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</si>
  <si>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</si>
  <si>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</si>
  <si>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</si>
  <si>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</si>
  <si>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</si>
  <si>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</si>
  <si>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</si>
  <si>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</si>
  <si>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</si>
  <si>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</si>
  <si>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</si>
  <si>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</si>
  <si>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</si>
  <si>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</si>
  <si>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</si>
  <si>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</si>
  <si>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</si>
  <si>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</si>
  <si>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</si>
  <si>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</si>
  <si>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</si>
  <si>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</si>
  <si>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</si>
  <si>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</si>
  <si>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</si>
  <si>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</si>
  <si>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</si>
  <si>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</si>
  <si>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</si>
  <si>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</si>
  <si>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</si>
  <si>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</si>
  <si>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</si>
  <si>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</si>
  <si>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</si>
  <si>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</si>
  <si>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</si>
  <si>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</si>
  <si>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</si>
  <si>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</si>
  <si>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</si>
  <si>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</si>
  <si>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</si>
  <si>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</si>
  <si>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</si>
  <si>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</si>
  <si>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</si>
  <si>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</si>
  <si>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</si>
  <si>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</si>
  <si>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</si>
  <si>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</si>
  <si>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</si>
  <si>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</si>
  <si>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</si>
  <si>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</si>
  <si>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</si>
  <si>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</si>
  <si>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</si>
  <si>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</si>
  <si>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</si>
  <si>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</si>
  <si>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</si>
  <si>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</si>
  <si>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</si>
  <si>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</si>
  <si>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</si>
  <si>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</si>
  <si>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</si>
  <si>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</si>
  <si>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</si>
  <si>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</si>
  <si>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</si>
  <si>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</si>
  <si>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</si>
  <si>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</si>
  <si>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</si>
  <si>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</si>
  <si>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</si>
  <si>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</si>
  <si>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</si>
  <si>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</si>
  <si>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</si>
  <si>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</si>
  <si>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</si>
  <si>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</si>
  <si>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</si>
  <si>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</si>
  <si>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</si>
  <si>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</si>
  <si>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</si>
  <si>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</si>
  <si>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</si>
  <si>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</si>
  <si>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</si>
  <si>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</si>
  <si>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</si>
  <si>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</si>
  <si>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</si>
  <si>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</si>
  <si>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</si>
  <si>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</si>
  <si>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</si>
  <si>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</si>
  <si>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</si>
  <si>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</si>
  <si>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</si>
  <si>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</si>
  <si>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</si>
  <si>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</si>
  <si>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</si>
  <si>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</si>
  <si>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</si>
  <si>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</si>
  <si>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</si>
  <si>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</si>
  <si>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</si>
  <si>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</si>
  <si>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</si>
  <si>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</si>
  <si>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</si>
  <si>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</si>
  <si>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</si>
  <si>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</si>
  <si>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</si>
  <si>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</si>
  <si>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</si>
  <si>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</si>
  <si>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</si>
  <si>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</si>
  <si>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</si>
  <si>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</si>
  <si>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</si>
  <si>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</si>
  <si>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</si>
  <si>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</si>
  <si>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</si>
  <si>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</si>
  <si>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</si>
  <si>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</si>
  <si>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</si>
  <si>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</si>
  <si>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</si>
  <si>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</si>
  <si>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</si>
  <si>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</si>
  <si>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</si>
  <si>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</si>
  <si>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</si>
  <si>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</si>
  <si>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</si>
  <si>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</si>
  <si>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</si>
  <si>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</si>
  <si>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</si>
  <si>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</si>
  <si>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</si>
  <si>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</si>
  <si>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</si>
  <si>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</si>
  <si>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</si>
  <si>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</si>
  <si>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</si>
  <si>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</si>
  <si>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</si>
  <si>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</si>
  <si>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</si>
  <si>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</si>
  <si>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</si>
  <si>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</si>
  <si>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</si>
  <si>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</si>
  <si>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</si>
  <si>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</si>
  <si>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</si>
  <si>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</si>
  <si>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</si>
  <si>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</si>
  <si>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</si>
  <si>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</si>
  <si>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</si>
  <si>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</si>
  <si>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</si>
  <si>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</si>
  <si>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</si>
  <si>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</si>
  <si>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</si>
  <si>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</si>
  <si>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</si>
  <si>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</si>
  <si>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</si>
  <si>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</si>
  <si>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</si>
  <si>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</si>
  <si>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</si>
  <si>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</si>
  <si>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</si>
  <si>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</si>
  <si>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</si>
  <si>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</si>
  <si>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</si>
  <si>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</si>
  <si>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</si>
  <si>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</si>
  <si>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</si>
  <si>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</si>
  <si>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</si>
  <si>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</si>
  <si>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</si>
  <si>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</si>
  <si>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</si>
  <si>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</si>
  <si>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</si>
  <si>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</si>
  <si>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</si>
  <si>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</si>
  <si>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</si>
  <si>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</si>
  <si>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</si>
  <si>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</si>
  <si>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</si>
  <si>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</si>
  <si>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</si>
  <si>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</si>
  <si>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</si>
  <si>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</si>
  <si>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</si>
  <si>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</si>
  <si>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</si>
  <si>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</si>
  <si>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</si>
  <si>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</si>
  <si>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</si>
  <si>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</si>
  <si>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</si>
  <si>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</si>
  <si>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</si>
  <si>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</si>
  <si>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</si>
  <si>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</si>
  <si>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</si>
  <si>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</si>
  <si>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</si>
  <si>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</si>
  <si>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</si>
  <si>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</si>
  <si>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</si>
  <si>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</si>
  <si>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</si>
  <si>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</si>
  <si>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</si>
  <si>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</si>
  <si>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</si>
  <si>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</si>
  <si>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</si>
  <si>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</si>
  <si>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</si>
  <si>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</si>
  <si>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</si>
  <si>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</si>
  <si>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</si>
  <si>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</si>
  <si>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</si>
  <si>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</si>
  <si>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</si>
  <si>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</si>
  <si>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</si>
  <si>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</si>
  <si>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</si>
  <si>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</si>
  <si>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</si>
  <si>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</si>
  <si>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</si>
  <si>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</si>
  <si>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</si>
  <si>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</si>
  <si>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</si>
  <si>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</si>
  <si>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</si>
  <si>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</si>
  <si>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</si>
  <si>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</si>
  <si>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</si>
  <si>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</si>
  <si>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</si>
  <si>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</si>
  <si>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</si>
  <si>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</si>
  <si>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</si>
  <si>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</si>
  <si>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</si>
  <si>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</si>
  <si>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</si>
  <si>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</si>
  <si>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</si>
  <si>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</si>
  <si>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</si>
  <si>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</si>
  <si>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</si>
  <si>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</si>
  <si>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</si>
  <si>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</si>
  <si>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</si>
  <si>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</si>
  <si>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</si>
  <si>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</si>
  <si>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</si>
  <si>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</si>
  <si>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</si>
  <si>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</si>
  <si>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</si>
  <si>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</si>
  <si>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</si>
  <si>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</si>
  <si>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</si>
  <si>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</si>
  <si>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</si>
  <si>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</si>
  <si>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</si>
  <si>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</si>
  <si>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</si>
  <si>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</si>
  <si>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</si>
  <si>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</si>
  <si>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</si>
  <si>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</si>
  <si>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</si>
  <si>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</si>
  <si>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</si>
  <si>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</si>
  <si>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</si>
  <si>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</si>
  <si>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</si>
  <si>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</si>
  <si>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</si>
  <si>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</si>
  <si>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</si>
  <si>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</si>
  <si>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</si>
  <si>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</si>
  <si>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</si>
  <si>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</si>
  <si>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</si>
  <si>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</si>
  <si>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</si>
  <si>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</si>
  <si>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</si>
  <si>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</si>
  <si>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</si>
  <si>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</si>
  <si>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</si>
  <si>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</si>
  <si>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</si>
  <si>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</si>
  <si>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</si>
  <si>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</si>
  <si>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</si>
  <si>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</si>
  <si>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</si>
  <si>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</si>
  <si>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</si>
  <si>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</si>
  <si>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</si>
  <si>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</si>
  <si>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</si>
  <si>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</si>
  <si>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</si>
  <si>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</si>
  <si>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</si>
  <si>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</si>
  <si>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</si>
  <si>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</si>
  <si>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</si>
  <si>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</si>
  <si>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</si>
  <si>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</si>
  <si>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</si>
  <si>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</si>
  <si>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</si>
  <si>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</si>
  <si>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</si>
  <si>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</si>
  <si>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</si>
  <si>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</si>
  <si>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</si>
  <si>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</si>
  <si>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</si>
  <si>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</si>
  <si>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</si>
  <si>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</si>
  <si>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</si>
  <si>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</si>
  <si>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</si>
  <si>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</si>
  <si>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</si>
  <si>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</si>
  <si>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</si>
  <si>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</si>
  <si>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</si>
  <si>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</si>
  <si>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</si>
  <si>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</si>
  <si>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</si>
  <si>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</si>
  <si>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</si>
  <si>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</si>
  <si>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</si>
  <si>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</si>
  <si>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</si>
  <si>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</si>
  <si>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</si>
  <si>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</si>
  <si>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</si>
  <si>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</si>
  <si>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</si>
  <si>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</si>
  <si>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</si>
  <si>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</si>
  <si>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</si>
  <si>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</si>
  <si>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</si>
  <si>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</si>
  <si>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</si>
  <si>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</si>
  <si>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</si>
  <si>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</si>
  <si>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</si>
  <si>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</si>
  <si>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</si>
  <si>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</si>
  <si>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</si>
  <si>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</si>
  <si>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</si>
  <si>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</si>
  <si>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</si>
  <si>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</si>
  <si>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</si>
  <si>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</si>
  <si>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</si>
  <si>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</si>
  <si>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</si>
  <si>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</si>
  <si>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</si>
  <si>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</si>
  <si>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</si>
  <si>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</si>
  <si>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</si>
  <si>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</si>
  <si>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</si>
  <si>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</si>
  <si>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</si>
  <si>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</si>
  <si>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</si>
  <si>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</si>
  <si>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</si>
  <si>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</si>
  <si>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</si>
  <si>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</si>
  <si>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</si>
  <si>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</si>
  <si>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</si>
  <si>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</si>
  <si>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</si>
  <si>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</si>
  <si>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</si>
  <si>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</si>
  <si>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</si>
  <si>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</si>
  <si>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</si>
  <si>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</si>
  <si>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</si>
  <si>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</si>
  <si>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</si>
  <si>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</si>
  <si>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</si>
  <si>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</si>
  <si>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</si>
  <si>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</si>
  <si>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</si>
  <si>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</si>
  <si>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</si>
  <si>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</si>
  <si>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</si>
  <si>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</si>
  <si>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</si>
  <si>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</si>
  <si>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</si>
  <si>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</si>
  <si>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</si>
  <si>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</si>
  <si>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</si>
  <si>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</si>
  <si>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</si>
  <si>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</si>
  <si>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</si>
  <si>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</si>
  <si>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</si>
  <si>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</si>
  <si>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</si>
  <si>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</si>
  <si>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</si>
  <si>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</si>
  <si>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</si>
  <si>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</si>
  <si>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</si>
  <si>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</si>
  <si>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</si>
  <si>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</si>
  <si>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</si>
  <si>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</si>
  <si>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</si>
  <si>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</si>
  <si>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</si>
  <si>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</si>
  <si>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</si>
  <si>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</si>
  <si>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</si>
  <si>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</si>
  <si>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</si>
  <si>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</si>
  <si>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</si>
  <si>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</si>
  <si>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</si>
  <si>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</si>
  <si>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</si>
  <si>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</si>
  <si>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</si>
  <si>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</si>
  <si>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</si>
  <si>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</si>
  <si>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</si>
  <si>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</si>
  <si>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</si>
  <si>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</si>
  <si>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</si>
  <si>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</si>
  <si>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</si>
  <si>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</si>
  <si>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</si>
  <si>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</si>
  <si>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</si>
  <si>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</si>
  <si>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</si>
  <si>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</si>
  <si>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</si>
  <si>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</si>
  <si>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</si>
  <si>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</si>
  <si>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</si>
  <si>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</si>
  <si>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</si>
  <si>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</si>
  <si>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</si>
  <si>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</si>
  <si>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</si>
  <si>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</si>
  <si>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</si>
  <si>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</si>
  <si>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</si>
  <si>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</si>
  <si>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</si>
  <si>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</si>
  <si>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</si>
  <si>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</si>
  <si>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</si>
  <si>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</si>
  <si>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</si>
  <si>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</si>
  <si>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</si>
  <si>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</si>
  <si>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</si>
  <si>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</si>
  <si>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</si>
  <si>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</si>
  <si>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</si>
  <si>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</si>
  <si>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</si>
  <si>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</si>
  <si>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</si>
  <si>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</si>
  <si>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</si>
  <si>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</si>
  <si>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</si>
  <si>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</si>
  <si>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</si>
  <si>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</si>
  <si>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</si>
  <si>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</si>
  <si>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</si>
  <si>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</si>
  <si>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</si>
  <si>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</si>
  <si>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</si>
  <si>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</si>
  <si>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</si>
  <si>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</si>
  <si>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</si>
  <si>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</si>
  <si>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</si>
  <si>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</si>
  <si>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</si>
  <si>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</si>
  <si>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</si>
  <si>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</si>
  <si>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</si>
  <si>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</si>
  <si>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</si>
  <si>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</si>
  <si>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</si>
  <si>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</si>
  <si>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</si>
  <si>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</si>
  <si>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</si>
  <si>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</si>
  <si>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</si>
  <si>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</si>
  <si>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</si>
  <si>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</si>
  <si>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</si>
  <si>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</si>
  <si>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</si>
  <si>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</si>
  <si>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</si>
  <si>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</si>
  <si>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</si>
  <si>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</si>
  <si>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</si>
  <si>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</si>
  <si>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</si>
  <si>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</si>
  <si>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</si>
  <si>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</si>
  <si>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</si>
  <si>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</si>
  <si>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</si>
  <si>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</si>
  <si>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</si>
  <si>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</si>
  <si>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</si>
  <si>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</si>
  <si>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</si>
  <si>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</si>
  <si>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</si>
  <si>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</si>
  <si>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</si>
  <si>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</si>
  <si>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</si>
  <si>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</si>
  <si>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</si>
  <si>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</si>
  <si>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</si>
  <si>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</si>
  <si>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</si>
  <si>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</si>
  <si>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</si>
  <si>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</si>
  <si>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</si>
  <si>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</si>
  <si>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</si>
  <si>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</si>
  <si>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</si>
  <si>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</si>
  <si>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</si>
  <si>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</si>
  <si>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</si>
  <si>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</si>
  <si>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</si>
  <si>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</si>
  <si>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</si>
  <si>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</si>
  <si>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</si>
  <si>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</si>
  <si>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</si>
  <si>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</si>
  <si>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</si>
  <si>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</si>
  <si>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</si>
  <si>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</si>
  <si>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</si>
  <si>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</si>
  <si>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</si>
  <si>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</si>
  <si>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</si>
  <si>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</si>
  <si>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</si>
  <si>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</si>
  <si>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</si>
  <si>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</si>
  <si>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</si>
  <si>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</si>
  <si>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</si>
  <si>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</si>
  <si>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</si>
  <si>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</si>
  <si>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</si>
  <si>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</si>
  <si>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</si>
  <si>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</si>
  <si>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</si>
  <si>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</si>
  <si>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</si>
  <si>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</si>
  <si>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</si>
  <si>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</si>
  <si>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</si>
  <si>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</si>
  <si>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</si>
  <si>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</si>
  <si>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</si>
  <si>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</si>
  <si>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</si>
  <si>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</si>
  <si>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</si>
  <si>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</si>
  <si>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</si>
  <si>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</si>
  <si>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</si>
  <si>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</si>
  <si>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</si>
  <si>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</si>
  <si>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</si>
  <si>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</si>
  <si>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</si>
  <si>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</si>
  <si>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</si>
  <si>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</si>
  <si>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</si>
  <si>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</si>
  <si>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</si>
  <si>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</si>
  <si>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</si>
  <si>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</si>
  <si>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</si>
  <si>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</si>
  <si>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</si>
  <si>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</si>
  <si>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</si>
  <si>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</si>
  <si>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</si>
  <si>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</si>
  <si>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</si>
  <si>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</si>
  <si>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</si>
  <si>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</si>
  <si>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</si>
  <si>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</si>
  <si>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</si>
  <si>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</si>
  <si>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</si>
  <si>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</si>
  <si>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</si>
  <si>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</si>
  <si>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</si>
  <si>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</si>
  <si>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</si>
  <si>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</si>
  <si>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</si>
  <si>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</si>
  <si>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</si>
  <si>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</si>
  <si>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</si>
  <si>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</si>
  <si>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</si>
  <si>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</si>
  <si>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</si>
  <si>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</si>
  <si>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</si>
  <si>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</si>
  <si>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</si>
  <si>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</si>
  <si>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</si>
  <si>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</si>
  <si>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</si>
  <si>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</si>
  <si>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</si>
  <si>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</si>
  <si>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</si>
  <si>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</si>
  <si>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</si>
  <si>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</si>
  <si>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</si>
  <si>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</si>
  <si>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</si>
  <si>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</si>
  <si>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</si>
  <si>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</si>
  <si>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</si>
  <si>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</si>
  <si>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</si>
  <si>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</si>
  <si>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</si>
  <si>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</si>
  <si>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</si>
  <si>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</si>
  <si>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</si>
  <si>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</si>
  <si>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</si>
  <si>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</si>
  <si>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</si>
  <si>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</si>
  <si>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</si>
  <si>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</si>
  <si>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</si>
  <si>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</si>
  <si>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</si>
  <si>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</si>
  <si>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</si>
  <si>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</si>
  <si>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</si>
  <si>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</si>
  <si>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</si>
  <si>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</si>
  <si>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</si>
  <si>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</si>
  <si>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</si>
  <si>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</si>
  <si>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</si>
  <si>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</si>
  <si>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</si>
  <si>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</si>
  <si>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</si>
  <si>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</si>
  <si>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</si>
  <si>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</si>
  <si>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</si>
  <si>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</si>
  <si>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</si>
  <si>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</si>
  <si>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</si>
  <si>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</si>
  <si>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</si>
  <si>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</si>
  <si>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</si>
  <si>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</si>
  <si>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</si>
  <si>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</si>
  <si>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</si>
  <si>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</si>
  <si>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</si>
  <si>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</si>
  <si>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</si>
  <si>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</si>
  <si>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</si>
  <si>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</si>
  <si>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</si>
  <si>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</si>
  <si>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</si>
  <si>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</si>
  <si>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</si>
  <si>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</si>
  <si>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</si>
  <si>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</si>
  <si>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</si>
  <si>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</si>
  <si>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</si>
  <si>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</si>
  <si>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</si>
  <si>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</si>
  <si>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</si>
  <si>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</si>
  <si>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</si>
  <si>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</si>
  <si>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</si>
  <si>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</si>
  <si>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</si>
  <si>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</si>
  <si>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</si>
  <si>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</si>
  <si>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</si>
  <si>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</si>
  <si>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</si>
  <si>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</si>
  <si>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</si>
  <si>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</si>
  <si>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</si>
  <si>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</si>
  <si>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</si>
  <si>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</si>
  <si>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</si>
  <si>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</si>
  <si>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</si>
  <si>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</si>
  <si>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</si>
  <si>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</si>
  <si>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</si>
  <si>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</si>
  <si>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</si>
  <si>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</si>
  <si>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</si>
  <si>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</si>
  <si>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</si>
  <si>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</si>
  <si>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</si>
  <si>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</si>
  <si>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</si>
  <si>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</si>
  <si>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</si>
  <si>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</si>
  <si>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</si>
  <si>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</si>
  <si>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</si>
  <si>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</si>
  <si>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</si>
  <si>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</si>
  <si>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</si>
  <si>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</si>
  <si>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</si>
  <si>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</si>
  <si>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</si>
  <si>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</si>
  <si>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</si>
  <si>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</si>
  <si>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</si>
  <si>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</si>
  <si>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</si>
  <si>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</si>
  <si>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</si>
  <si>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</si>
  <si>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</si>
  <si>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</si>
  <si>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</si>
  <si>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</si>
  <si>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</si>
  <si>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</si>
  <si>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</si>
  <si>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</si>
  <si>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</si>
  <si>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</si>
  <si>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</si>
  <si>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</si>
  <si>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</si>
  <si>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</si>
  <si>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</si>
  <si>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</si>
  <si>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</si>
  <si>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</si>
  <si>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</si>
  <si>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</si>
  <si>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</si>
  <si>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</si>
  <si>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</si>
  <si>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</si>
  <si>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</si>
  <si>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</si>
  <si>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</si>
  <si>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</si>
  <si>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</si>
  <si>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</si>
  <si>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</si>
  <si>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</si>
  <si>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</si>
  <si>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</si>
  <si>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</si>
  <si>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</si>
  <si>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</si>
  <si>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</si>
  <si>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</si>
  <si>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</si>
  <si>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</si>
  <si>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</si>
  <si>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</si>
  <si>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</si>
  <si>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</si>
  <si>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</si>
  <si>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</si>
  <si>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</si>
  <si>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</si>
  <si>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</si>
  <si>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</si>
  <si>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</si>
  <si>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</si>
  <si>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</si>
  <si>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</si>
  <si>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</si>
  <si>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</si>
  <si>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</si>
  <si>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</si>
  <si>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</si>
  <si>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</si>
  <si>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</si>
  <si>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</si>
  <si>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</si>
  <si>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</si>
  <si>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</si>
  <si>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</si>
  <si>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</si>
  <si>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</si>
  <si>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</si>
  <si>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</si>
  <si>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</si>
  <si>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</si>
  <si>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</si>
  <si>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</si>
  <si>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30 min</t>
  </si>
  <si>
    <t xml:space="preserve"> PCM-20251004-00000333 </t>
  </si>
  <si>
    <t>jed0170</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</si>
  <si>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</si>
  <si>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</si>
  <si>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</si>
  <si>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</si>
  <si>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</si>
  <si>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</si>
  <si>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EM team at site checking</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</si>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</sst>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271.34656608795922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0.27298969907133142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45934.294992013885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45934.294992013885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45934.294992013885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45934.294992013885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45934.294992013885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45934.294992013885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45934.294992013885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45934.294992013885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45934.294992013885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45934.294992013885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45934.294992013885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45934.294992013885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45934.294992013885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45934.294992013885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45934.294992013885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45934.294992013885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45934.294992013885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45934.294992013885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45934.294992013885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45934.294992013885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45934.294992013885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45934.294992013885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45934.294992013885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45934.294992013885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45934.294992013885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45934.294992013885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45934.294992013885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45934.294992013885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45934.294992013885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45934.294992013885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45934.294992013885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45934.294992013885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45934.294992013885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45934.294992013885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45934.294992013885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45934.294992013885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45934.294992013885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45934.294992013885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45934.294992013885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45934.294992013885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45934.294992013885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45934.294992013885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45934.294992013885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45934.294992013885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45934.294992013885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45934.294992013885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45934.294992013885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45934.294992013885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45934.294992013885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698E8328-4858-4F98-AED2-C608CADBCD4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242.64320960647456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127.56790868055396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109.29515405092388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38967</v>
      </c>
      <c r="F6" s="132">
        <v>45934.180567129632</v>
      </c>
      <c r="G6" s="133">
        <f ca="1">IFERROR(NOW()-F6,"-")</f>
        <v>0.1144248842538218</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7.4341435174574144E-3</v>
      </c>
      <c r="H7" s="132">
        <v>45934.279768518521</v>
      </c>
      <c r="I7" s="18" t="str">
        <f>IFERROR(VLOOKUP(D7,DB!A:F,6,0),"")</f>
        <v>SCECO</v>
      </c>
      <c r="J7" s="18" t="str">
        <f>IFERROR(VLOOKUP(D7,DB!A:G,7,0),"")</f>
        <v>No BB Shifted+No BB Shifted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45934.294992013885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45934.294992013885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45934.294992013885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45934.294992013885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45934.294992013885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45934.294992013885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45934.294992013885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45934.294992013885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45934.294992013885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45934.294992013885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45934.294992013885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45934.294992013885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45934.294992013885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45934.294992013885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45934.294992013885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45934.294992013885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45934.294992013885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45934.294992013885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45934.294992013885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45934.294992013885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45934.294992013885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45934.294992013885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45934.294992013885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45934.294992013885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45934.294992013885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45934.294992013885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45934.294992013885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45934.294992013885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45934.294992013885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45934.294992013885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45934.294992013885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45934.294992013885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45934.294992013885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45934.294992013885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45934.294992013885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45934.294992013885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45934.294992013885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45934.294992013885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45934.294992013885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45934.294992013885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45934.294992013885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45934.294992013885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45934.294992013885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45934.294992013885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45934.294992013885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45934.294992013885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45934.294992013885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45934.294992013885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45934.294992013885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45934.294992013885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45934.294992013885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45934.294992013885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45934.294992013885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45934.294992013885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45934.294992013885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45934.294992013885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45934.294992013885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45934.294992013885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45934.294992013885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45934.294992013885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45934.294992013885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45934.294992013885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45934.294992013885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45934.294992013885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45934.294992013885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45934.294992013885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45934.294992013885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45934.294992013885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45934.294992013885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45934.294992013885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45934.294992013885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45934.294992013885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45934.294992013885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45934.294992013885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45934.294992013885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45934.294992013885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45934.294992013885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45934.294992013885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45934.294992013885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45934.294992013885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45934.294992013885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45934.294992013885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45934.294992013885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45934.294992013885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45934.294992013885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45934.294992013885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45934.294992013885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45934.294992013885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45934.294992013885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45934.294992013885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45934.294992013885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45934.294992013885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45934.294992013885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45934.294992013885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45934.294992013885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45934.294992013885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45934.294992013885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45934.294992013885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45934.294992013885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45934.294992013885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45934.294992013885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45934.294992013885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45934.294992013885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45934.294992013885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45934.294992013885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45934.294992013885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45934.294992013885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45934.294992013885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45934.294992013885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45934.294992013885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45934.294992013885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45934.294992013885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45934.294992013885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45934.294992013885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45934.294992013885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45934.294992013885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45934.294992013885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45934.294992013885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45934.294992013885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45934.294992013885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45934.294992013885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45934.294992013885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45934.294992013885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45934.294992013885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45934.294992013885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45934.294992013885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45934.294992013885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45934.294992013885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45934.294992013885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45934.294992013885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45934.294992013885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45934.294992013885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45934.294992013885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45934.294992013885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45934.294992013885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45934.294992013885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45934.294992013885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45934.294992013885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45934.294992013885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45934.294992013885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45934.294992013885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45934.294992013885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45934.294992013885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45934.294992013885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45934.294992013885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45934.294992013885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45934.294992013885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45934.294992013885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45934.294992013885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45934.294992013885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45934.294992013885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45934.294992013885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45934.294992013885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45934.294992013885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45934.294992013885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45934.294992013885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45934.294992013885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45934.294992013885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45934.294992013885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45934.294992013885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45934.294992013885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45934.294992013885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45934.294992013885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45934.294992013885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45934.294992013885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45934.294992013885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45934.294992013885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45934.294992013885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45934.294992013885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45934.294992013885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45934.294992013885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45934.294992013885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45934.294992013885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45934.294992013885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45934.294992013885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45934.294992013885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45934.294992013885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45934.294992013885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45934.294992013885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45934.294992013885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45934.294992013885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45934.294992013885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45934.294992013885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45934.294992013885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45934.294992013885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45934.294992013885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45934.294992013885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45934.294992013885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45934.294992013885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45934.294992013885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45934.294992013885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45934.294992013885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45934.294992013885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45934.294992013885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45934.294992013885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45934.294992013885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45934.294992013885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45934.294992013885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45934.294992013885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45934.294992013885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45934.294992013885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45934.294992013885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45934.294992013885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45934.294992013885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45934.294992013885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45934.294992013885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45934.294992013885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45934.294992013885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45934.294992013885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45934.294992013885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45934.294992013885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45934.294992013885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45934.294992013885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45934.294992013885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45934.294992013885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45934.294992013885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45934.294992013885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45934.294992013885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45934.294992013885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45934.294992013885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45934.294992013885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45934.294992013885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45934.294992013885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45934.294992013885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45934.294992013885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45934.294992013885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45934.294992013885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45934.294992013885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45934.294992013885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45934.294992013885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45934.294992013885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45934.294992013885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45934.294992013885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45934.294992013885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45934.294992013885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45934.294992013885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45934.294992013885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45934.294992013885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45934.294992013885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45934.294992013885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45934.294992013885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45934.294992013885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45934.294992013885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45934.294992013885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45934.294992013885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45934.294992013885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45934.294992013885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45934.294992013885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45934.294992013885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45934.294992013885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45934.294992013885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45934.294992013885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45934.294992013885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45934.294992013885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45934.294992013885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45934.294992013885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45934.294992013885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45934.294992013885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45934.294992013885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45934.294992013885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45934.294992013885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45934.294992013885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45934.294992013885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45934.294992013885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45934.294992013885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45934.294992013885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45934.294992013885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45934.294992013885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45934.294992013885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45934.294992013885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45934.294992013885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45934.294992013885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45934.294992013885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45934.294992013885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45934.294992013885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45934.294992013885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45934.294992013885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45934.294992013885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45934.294992013885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45934.294992013885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45934.294992013885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45934.294992013885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45934.294992013885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45934.294992013885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45934.294992013885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45934.294992013885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45934.294992013885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45934.294992013885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45934.294992013885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45934.294992013885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45934.294992013885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45934.294992013885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45934.294992013885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45934.294992013885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45934.294992013885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45934.294992013885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45934.294992013885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45934.294992013885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45934.294992013885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45934.294992013885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45934.294992013885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45934.294992013885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45934.294992013885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45934.294992013885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45934.294992013885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45934.294992013885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45934.294992013885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45934.294992013885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45934.294992013885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45934.294992013885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45934.294992013885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45934.294992013885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45934.294992013885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45934.294992013885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45934.294992013885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45934.294992013885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45934.294992013885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45934.294992013885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45934.294992013885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45934.294992013885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75" t="s">
        <v>15246</v>
      </c>
      <c r="E2" s="18" t="s">
        <v>38967</v>
      </c>
      <c r="F2" s="20"/>
      <c r="G2" s="21">
        <f t="shared" ref="G2:G60" ca="1" si="0">IFERROR(NOW()-F2,"-")</f>
        <v>45934.294992013885</v>
      </c>
      <c r="H2" s="142">
        <v>45934.229733796295</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45934.294992013885</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45934.294992013885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45934.294992013885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45934.294992013885</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45934.294992013885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45934.294992013885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45934.294992013885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45934.294992013885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45934.294992013885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45934.294992013885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45934.294992013885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45934.294992013885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45934.294992013885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45934.294992013885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45934.294992013885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45934.294992013885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45934.294992013885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45934.294992013885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45934.294992013885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45934.294992013885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45934.294992013885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45934.294992013885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45934.294992013885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45934.294992013885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45934.294992013885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45934.294992013885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45934.294992013885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45934.294992013885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45934.294992013885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45934.294992013885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45934.294992013885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45934.294992013885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45934.294992013885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45934.294992013885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45934.294992013885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45934.294992013885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45934.294992013885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45934.294992013885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45934.294992013885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45934.294992013885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45934.294992013885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45934.294992013885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45934.294992013885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45934.294992013885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45934.294992013885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45934.294992013885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45934.294992013885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45934.294992013885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45934.294992013885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45934.294992013885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45934.294992013885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45934.294992013885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45934.294992013885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45934.294992013885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45934.294992013885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45934.294992013885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45934.294992013885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45934.294992013885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45934.294992013885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45934.294992013885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45934.294992013885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45934.294992013885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45934.294992013885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45934.294992013885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45934.294992013885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45934.294992013885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45934.294992013885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45934.294992013885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45934.294992013885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45934.294992013885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45934.294992013885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45934.294992013885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45934.294992013885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45934.294992013885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45934.294992013885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45934.294992013885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45934.294992013885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45934.294992013885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45934.294992013885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45934.294992013885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45934.294992013885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45934.294992013885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45934.294992013885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45934.294992013885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45934.294992013885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45934.294992013885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45934.294992013885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45934.294992013885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45934.294992013885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45934.294992013885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45934.294992013885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45934.294992013885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45934.294992013885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45934.294992013885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45934.294992013885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45934.294992013885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45934.294992013885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45934.294992013885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45934.294992013885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45934.294992013885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45934.294992013885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45934.294992013885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45934.294992013885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45934.294992013885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45934.294992013885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45934.294992013885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45934.294992013885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45934.294992013885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45934.294992013885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45934.294992013885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45934.294992013885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45934.294992013885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45934.294992013885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45934.294992013885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45934.294992013885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45934.294992013885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45934.294992013885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45934.294992013885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45934.294992013885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45934.294992013885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45934.294992013885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45934.294992013885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45934.294992013885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45934.294992013885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45934.294992013885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45934.294992013885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45934.294992013885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45934.294992013885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45934.294992013885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45934.294992013885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45934.294992013885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45934.294992013885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45934.294992013885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45934.294992013885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45934.294992013885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45934.294992013885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45934.294992013885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45934.294992013885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45934.294992013885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45934.294992013885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45934.294992013885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45934.294992013885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45934.294992013885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45934.294992013885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45934.294992013885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45934.294992013885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45934.294992013885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45934.294992013885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45934.294992013885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45934.294992013885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45934.294992013885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45934.294992013885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45934.294992013885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45934.294992013885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45934.294992013885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45934.294992013885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45934.294992013885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45934.294992013885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45934.294992013885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45934.294992013885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45934.294992013885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45934.294992013885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45934.294992013885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45934.294992013885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45934.294992013885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45934.294992013885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45934.294992013885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45934.294992013885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45934.294992013885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45934.294992013885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45934.294992013885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45934.294992013885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45934.294992013885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45934.294992013885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45934.294992013885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45934.294992013885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45934.294992013885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45934.294992013885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45934.294992013885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45934.294992013885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45934.294992013885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45934.294992013885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45934.294992013885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45934.294992013885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45934.294992013885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45934.294992013885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45934.294992013885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45934.294992013885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45934.294992013885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45934.294992013885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45934.294992013885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45934.294992013885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45934.294992013885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45934.294992013885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45934.294992013885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45934.294992013885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45934.294992013885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45934.294992013885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45934.294992013885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45934.294992013885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45934.294992013885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45934.294992013885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45934.294992013885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45934.294992013885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45934.294992013885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45934.294992013885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45934.294992013885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45934.294992013885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45934.294992013885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45934.294992013885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45934.294992013885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45934.294992013885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45934.294992013885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45934.294992013885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45934.294992013885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45934.294992013885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45934.294992013885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45934.294992013885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45934.294992013885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45934.294992013885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45934.294992013885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45934.294992013885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45934.294992013885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45934.294992013885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45934.294992013885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45934.294992013885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45934.294992013885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45934.294992013885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45934.294992013885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45934.294992013885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45934.294992013885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45934.294992013885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45934.294992013885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45934.294992013885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45934.294992013885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45934.294992013885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45934.294992013885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45934.294992013885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45934.294992013885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45934.294992013885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45934.294992013885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45934.294992013885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45934.294992013885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45934.294992013885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45934.294992013885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45934.294992013885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45934.294992013885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45934.294992013885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45934.294992013885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45934.294992013885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45934.294992013885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45934.294992013885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45934.294992013885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45934.294992013885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45934.294992013885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45934.294992013885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45934.294992013885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45934.294992013885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45934.294992013885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45934.294992013885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45934.294992013885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45934.294992013885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45934.294992013885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45934.294992013885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45934.294992013885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45934.294992013885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45934.294992013885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45934.294992013885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45934.294992013885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45934.294992013885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45934.294992013885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45934.294992013885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45934.294992013885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45934.294992013885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45934.294992013885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45934.294992013885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45934.294992013885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45934.294992013885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45934.294992013885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45934.294992013885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45934.294992013885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45934.294992013885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45934.294992013885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45934.294992013885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45934.294992013885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45934.294992013885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45934.294992013885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45934.294992013885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45934.294992013885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45934.294992013885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45934.294992013885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45934.294992013885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45934.294992013885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45934.294992013885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45934.294992013885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45934.294992013885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45934.294992013885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45934.294992013885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45934.294992013885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45934.294992013885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45934.294992013885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45934.294992013885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45934.294992013885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45934.294992013885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45934.294992013885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45934.294992013885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45934.294992013885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45934.294992013885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45934.294992013885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45934.294992013885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45934.294992013885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45934.294992013885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45934.294992013885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45934.294992013885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45934.294992013885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45934.294992013885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45934.294992013885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45934.294992013885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45934.294992013885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45934.294992013885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45934.294992013885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45934.294992013885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45934.294992013885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45934.294992013885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45934.294992013885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45934.294992013885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45934.294992013885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45934.294992013885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45934.294992013885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45934.294992013885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45934.294992013885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45934.294992013885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45934.294992013885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45934.294992013885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45934.294992013885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45934.294992013885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45934.294992013885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45934.294992013885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45934.294992013885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45934.294992013885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45934.294992013885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45934.294992013885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45934.294992013885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45934.294992013885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45934.294992013885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45934.294992013885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45934.294992013885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45934.294992013885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45934.294992013885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45934.294992013885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45934.294992013885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45934.294992013885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45934.294992013885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45934.294992013885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45934.294992013885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45934.294992013885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45934.294992013885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45934.294992013885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45934.294992013885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45934.294992013885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45934.294992013885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45934.294992013885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45934.294992013885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45934.294992013885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45934.294992013885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45934.294992013885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45934.294992013885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45934.294992013885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45934.294992013885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45934.294992013885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45934.294992013885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45934.294992013885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45934.294992013885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45934.294992013885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45934.294992013885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45934.294992013885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45934.294992013885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45934.294992013885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45934.294992013885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45934.294992013885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45934.294992013885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45934.294992013885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45934.294992013885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45934.294992013885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45934.294992013885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45934.294992013885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45934.294992013885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45934.294992013885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45934.294992013885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45934.294992013885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45934.294992013885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45934.294992013885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45934.294992013885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45934.294992013885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45934.294992013885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45934.294992013885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45934.294992013885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45934.294992013885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45934.294992013885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45934.294992013885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45934.294992013885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45934.294992013885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45934.294992013885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45934.294992013885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45934.294992013885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45934.294992013885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45934.294992013885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45934.294992013885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45934.294992013885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45934.294992013885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45934.294992013885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45934.294992013885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45934.294992013885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45934.294992013885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45934.294992013885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45934.294992013885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45934.294992013885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45934.294992013885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45934.294992013885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45934.294992013885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45934.294992013885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45934.294992013885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45934.294992013885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45934.294992013885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45934.294992013885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45934.294992013885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45934.294992013885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45934.294992013885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45934.294992013885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45934.294992013885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45934.294992013885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45934.294992013885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45934.294992013885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45934.294992013885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45934.294992013885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45934.294992013885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45934.294992013885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45934.294992013885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45934.294992013885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45934.294992013885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45934.294992013885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45934.294992013885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45934.294992013885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45934.294992013885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45934.294992013885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45934.294992013885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45934.294992013885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45934.294992013885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45934.294992013885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45934.294992013885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45934.294992013885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45934.294992013885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45934.294992013885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45934.294992013885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45934.294992013885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45934.294992013885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45934.294992013885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45934.294992013885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45934.294992013885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45934.294992013885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45934.294992013885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45934.294992013885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45934.294992013885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45934.294992013885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45934.294992013885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45934.294992013885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45934.294992013885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45934.294992013885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45934.294992013885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45934.294992013885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45934.294992013885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45934.294992013885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45934.294992013885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45934.294992013885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45934.294992013885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45934.294992013885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45934.294992013885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45934.294992013885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45934.294992013885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45934.294992013885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45934.294992013885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45934.294992013885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45934.294992013885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45934.294992013885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45934.294992013885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45934.294992013885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45934.294992013885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45934.294992013885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45934.294992013885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45934.294992013885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45934.294992013885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45934.294992013885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45934.294992013885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45934.294992013885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45934.294992013885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45934.294992013885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45934.294992013885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45934.294992013885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45934.294992013885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45934.294992013885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45934.294992013885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45934.294992013885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45934.294992013885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45934.294992013885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45934.294992013885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45934.294992013885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45934.294992013885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45934.294992013885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45934.294992013885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45934.294992013885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45934.294992013885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45934.294992013885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45934.294992013885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45934.294992013885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45934.294992013885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45934.294992013885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45934.294992013885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45934.294992013885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45934.294992013885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45934.294992013885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45934.294992013885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45934.294992013885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45934.294992013885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45934.294992013885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45934.294992013885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45934.294992013885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45934.294992013885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45934.294992013885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45934.294992013885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45934.294992013885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45934.294992013885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45934.294992013885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45934.294992013885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45934.294992013885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45934.294992013885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45934.294992013885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45934.294992013885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45934.294992013885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45934.294992013885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45934.294992013885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45934.294992013885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45934.294992013885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45934.294992013885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45934.294992013885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45934.294992013885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45934.294992013885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45934.294992013885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45934.294992013885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45934.294992013885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45934.294992013885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45934.294992013885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45934.294992013885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45934.294992013885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45934.294992013885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45934.294992013885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45934.294992013885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45934.294992013885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45934.294992013885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45934.294992013885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45934.294992013885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45934.294992013885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45934.294992013885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45934.294992013885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45934.294992013885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45934.294992013885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45934.294992013885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45934.294992013885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45934.294992013885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45934.294992013885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45934.294992013885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45934.294992013885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45934.294992013885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45934.294992013885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45934.294992013885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45934.294992013885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45934.294992013885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45934.294992013885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45934.294992013885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45934.294992013885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45934.294992013885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45934.294992013885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45934.294992013885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45934.294992013885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45934.294992013885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45934.294992013885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45934.294992013885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45934.294992013885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45934.294992013885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45934.294992013885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45934.294992013885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45934.294992013885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45934.294992013885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45934.294992013885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45934.294992013885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45934.294992013885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45934.294992013885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45934.294992013885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45934.294992013885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45934.294992013885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45934.294992013885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45934.294992013885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45934.294992013885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45934.294992013885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45934.294992013885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45934.294992013885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45934.294992013885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45934.294992013885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45934.294992013885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45934.294992013885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45934.294992013885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45934.294992013885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45934.294992013885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45934.294992013885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45934.294992013885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45934.294992013885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45934.294992013885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45934.294992013885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45934.294992013885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45934.294992013885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45934.294992013885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45934.294992013885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45934.294992013885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45934.294992013885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45934.294992013885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45934.294992013885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45934.294992013885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45934.294992013885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45934.294992013885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45934.294992013885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45934.294992013885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45934.294992013885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45934.294992013885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45934.294992013885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45934.294992013885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45934.294992013885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45934.294992013885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45934.294992013885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45934.294992013885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45934.294992013885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45934.294992013885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45934.294992013885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45934.294992013885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45934.294992013885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45934.294992013885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45934.294992013885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45934.294992013885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45934.294992013885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45934.294992013885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45934.294992013885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45934.294992013885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45934.294992013885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45934.294992013885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45934.294992013885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45934.294992013885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45934.294992013885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45934.294992013885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45934.294992013885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45934.294992013885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45934.294992013885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45934.294992013885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45934.294992013885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45934.294992013885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45934.294992013885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45934.294992013885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45934.294992013885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45934.294992013885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45934.294992013885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45934.294992013885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45934.294992013885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45934.294992013885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45934.294992013885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45934.294992013885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45934.294992013885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45934.294992013885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45934.294992013885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45934.294992013885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45934.294992013885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45934.294992013885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45934.294992013885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45934.294992013885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45934.294992013885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45934.294992013885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45934.294992013885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45934.294992013885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45934.294992013885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45934.294992013885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45934.294992013885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45934.294992013885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45934.294992013885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45934.294992013885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45934.294992013885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45934.294992013885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45934.294992013885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45934.294992013885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45934.294992013885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45934.294992013885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45934.294992013885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45934.294992013885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45934.294992013885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45934.294992013885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45934.294992013885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45934.294992013885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45934.294992013885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45934.294992013885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45934.294992013885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45934.294992013885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45934.294992013885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45934.294992013885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45934.294992013885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45934.294992013885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45934.294992013885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45934.294992013885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45934.294992013885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45934.294992013885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45934.294992013885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45934.294992013885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45934.294992013885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45934.294992013885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45934.294992013885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45934.294992013885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45934.294992013885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45934.294992013885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45934.294992013885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45934.294992013885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45934.294992013885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45934.294992013885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45934.294992013885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45934.294992013885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45934.294992013885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45934.294992013885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45934.294992013885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45934.294992013885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45934.294992013885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45934.294992013885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45934.294992013885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45934.294992013885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45934.294992013885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45934.294992013885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45934.294992013885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45934.294992013885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45934.294992013885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45934.294992013885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45934.294992013885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45934.294992013885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45934.294992013885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45934.294992013885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45934.294992013885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45934.294992013885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45934.294992013885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45934.294992013885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45934.294992013885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45934.294992013885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45934.294992013885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45934.294992013885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45934.294992013885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45934.294992013885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45934.294992013885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45934.294992013885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45934.294992013885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45934.294992013885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45934.294992013885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45934.294992013885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45934.294992013885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45934.294992013885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45934.294992013885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45934.294992013885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45934.294992013885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45934.294992013885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45934.294992013885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45934.294992013885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45934.294992013885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45934.294992013885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45934.294992013885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45934.294992013885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45934.294992013885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45934.294992013885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45934.294992013885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45934.294992013885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45934.294992013885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45934.294992013885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45934.294992013885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45934.294992013885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45934.294992013885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45934.294992013885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45934.294992013885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45934.294992013885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45934.294992013885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45934.294992013885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45934.294992013885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45934.294992013885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45934.294992013885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45934.294992013885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45934.294992013885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45934.294992013885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45934.294992013885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45934.294992013885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45934.294992013885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45934.294992013885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45934.294992013885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45934.294992013885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45934.294992013885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45934.294992013885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45934.294992013885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45934.294992013885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45934.294992013885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45934.294992013885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45934.294992013885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45934.294992013885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45934.294992013885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45934.294992013885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45934.294992013885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45934.294992013885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45934.294992013885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45934.294992013885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45934.294992013885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45934.294992013885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45934.294992013885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45934.294992013885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45934.294992013885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45934.294992013885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45934.294992013885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45934.294992013885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45934.294992013885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45934.294992013885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45934.294992013885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45934.294992013885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45934.294992013885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45934.294992013885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45934.294992013885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45934.294992013885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45934.294992013885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45934.294992013885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45934.294992013885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45934.294992013885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45934.294992013885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45934.294992013885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45934.294992013885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45934.294992013885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45934.294992013885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45934.294992013885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45934.294992013885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45934.294992013885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45934.294992013885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45934.294992013885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45934.294992013885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45934.294992013885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45934.294992013885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45934.294992013885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45934.294992013885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45934.294992013885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45934.294992013885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45934.294992013885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45934.294992013885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45934.294992013885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45934.294992013885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45934.294992013885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45934.294992013885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45934.294992013885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45934.294992013885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45934.294992013885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45934.294992013885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45934.294992013885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45934.294992013885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45934.294992013885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45934.294992013885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45934.294992013885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45934.294992013885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45934.294992013885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45934.294992013885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45934.294992013885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45934.294992013885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45934.294992013885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45934.294992013885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45934.294992013885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45934.294992013885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45934.294992013885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45934.294992013885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45934.294992013885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45934.294992013885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45934.294992013885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45934.294992013885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45934.294992013885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45934.294992013885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45934.294992013885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45934.294992013885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45934.294992013885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45934.294992013885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45934.294992013885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45934.294992013885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45934.294992013885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45934.294992013885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45934.294992013885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45934.294992013885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45934.294992013885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45934.294992013885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45934.294992013885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45934.294992013885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45934.294992013885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45934.294992013885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45934.294992013885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45934.294992013885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45934.294992013885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45934.294992013885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45934.294992013885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45934.294992013885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45934.294992013885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45934.294992013885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45934.294992013885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45934.294992013885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45934.294992013885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45934.294992013885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45934.294992013885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45934.294992013885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45934.294992013885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45934.294992013885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45934.294992013885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45934.294992013885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45934.294992013885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45934.294992013885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45934.294992013885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45934.294992013885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45934.294992013885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45934.294992013885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45934.294992013885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45934.294992013885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45934.294992013885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45934.294992013885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45934.294992013885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45934.294992013885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45934.294992013885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45934.294992013885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45934.294992013885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45934.294992013885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45934.294992013885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45934.294992013885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45934.294992013885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45934.294992013885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45934.294992013885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45934.294992013885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45934.294992013885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45934.294992013885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45934.294992013885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45934.294992013885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45934.294992013885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45934.294992013885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45934.294992013885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45934.294992013885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45934.294992013885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45934.294992013885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45934.294992013885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45934.294992013885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45934.294992013885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45934.294992013885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45934.294992013885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45934.294992013885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45934.294992013885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45934.294992013885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45934.294992013885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45934.294992013885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45934.294992013885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45934.294992013885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45934.294992013885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45934.294992013885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45934.294992013885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45934.294992013885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45934.294992013885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45934.294992013885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45934.294992013885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45934.294992013885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45934.294992013885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45934.294992013885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45934.294992013885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45934.294992013885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45934.294992013885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45934.294992013885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45934.294992013885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45934.294992013885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45934.294992013885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45934.294992013885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45934.294992013885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45934.294992013885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45934.294992013885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45934.294992013885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45934.294992013885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45934.294992013885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45934.294992013885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45934.294992013885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45934.294992013885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45934.294992013885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45934.294992013885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45934.294992013885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45934.294992013885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45934.294992013885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45934.294992013885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45934.294992013885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45934.294992013885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45934.294992013885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45934.294992013885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45934.294992013885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45934.294992013885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45934.294992013885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45934.294992013885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45934.294992013885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45934.294992013885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45934.294992013885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45934.294992013885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45934.294992013885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45934.294992013885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45934.294992013885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45934.294992013885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45934.294992013885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45934.294992013885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45934.294992013885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45934.294992013885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45934.294992013885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45934.294992013885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45934.294992013885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45934.294992013885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45934.294992013885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45934.294992013885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45934.294992013885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45934.294992013885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45934.294992013885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45934.294992013885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45934.294992013885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45934.294992013885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45934.294992013885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45934.294992013885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45934.294992013885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45934.294992013885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45934.294992013885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45934.294992013885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45934.294992013885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45934.294992013885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45934.294992013885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45934.294992013885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45934.294992013885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45934.294992013885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45934.294992013885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45934.294992013885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45934.294992013885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45934.294992013885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45934.294992013885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45934.294992013885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45934.294992013885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45934.294992013885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45934.294992013885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45934.294992013885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45934.294992013885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45934.294992013885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45934.294992013885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45934.294992013885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45934.294992013885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45934.294992013885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45934.294992013885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45934.294992013885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45934.294992013885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45934.294992013885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45934.294992013885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45934.294992013885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45934.294992013885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45934.294992013885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45934.294992013885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45934.294992013885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45934.294992013885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45934.294992013885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45934.294992013885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45934.294992013885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45934.294992013885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45934.294992013885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45934.294992013885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45934.294992013885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45934.294992013885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45934.294992013885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45934.294992013885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45934.294992013885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45934.294992013885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45934.294992013885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45934.294992013885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45934.294992013885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45934.294992013885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45934.294992013885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45934.294992013885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45934.294992013885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45934.294992013885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45934.294992013885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45934.294992013885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45934.294992013885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45934.294992013885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45934.294992013885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45934.294992013885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45934.294992013885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45934.294992013885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45934.294992013885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45934.294992013885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45934.294992013885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45934.294992013885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45934.294992013885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45934.294992013885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45934.294992013885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45934.294992013885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45934.294992013885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45934.294992013885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45934.294992013885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45934.294992013885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45934.294992013885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45934.294992013885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45934.294992013885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45934.294992013885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45934.294992013885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45934.294992013885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45934.294992013885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45934.294992013885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45934.294992013885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45934.294992013885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45934.294992013885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45934.294992013885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45934.294992013885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45934.294992013885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45934.294992013885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45934.294992013885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45934.294992013885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45934.294992013885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45934.294992013885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45934.294992013885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45934.294992013885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45934.294992013885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45934.294992013885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45934.294992013885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45934.294992013885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45934.294992013885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45934.294992013885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45934.294992013885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45934.294992013885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45934.294992013885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45934.294992013885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45934.294992013885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45934.294992013885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45934.294992013885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45934.294992013885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45934.294992013885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45934.294992013885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45934.294992013885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45934.294992013885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45934.294992013885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45934.294992013885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45934.294992013885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45934.294992013885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45934.294992013885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45934.294992013885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45934.294992013885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45934.294992013885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45934.294992013885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45934.294992013885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45934.294992013885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45934.294992013885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45934.294992013885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45934.294992013885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45934.294992013885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45934.294992013885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45934.294992013885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45934.294992013885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45934.294992013885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45934.294992013885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45934.294992013885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45934.294992013885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45934.294992013885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45934.294992013885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45934.294992013885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45934.294992013885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45934.294992013885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45934.294992013885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45934.294992013885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45934.294992013885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45934.294992013885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45934.294992013885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45934.294992013885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45934.294992013885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45934.294992013885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45934.294992013885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45934.294992013885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45934.294992013885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45934.294992013885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45934.294992013885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45934.294992013885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45934.294992013885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45934.294992013885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45934.294992013885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45934.294992013885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45934.294992013885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45934.294992013885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45934.294992013885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45934.294992013885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45934.294992013885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45934.294992013885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45934.294992013885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45934.294992013885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45934.294992013885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45934.294992013885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45934.294992013885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45934.294992013885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45934.294992013885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45934.294992013885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45934.294992013885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45934.294992013885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45934.294992013885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45934.294992013885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45934.294992013885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45934.294992013885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45934.294992013885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45934.294992013885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45934.294992013885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45934.294992013885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45934.294992013885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45934.294992013885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45934.294992013885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45934.294992013885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45934.294992013885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45934.294992013885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45934.294992013885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45934.294992013885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45934.294992013885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45934.294992013885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45934.294992013885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45934.294992013885</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230.81427442128916</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3.4047142361087026</v>
      </c>
      <c r="H3" s="113">
        <v>45930.847372685188</v>
      </c>
      <c r="I3" s="110" t="str">
        <f>IFERROR(VLOOKUP(D3,DB!A:F,6,0),"")</f>
        <v>SCECO</v>
      </c>
      <c r="J3" s="110" t="str">
        <f>IFERROR(VLOOKUP(D3,DB!A:G,7,0),"")</f>
        <v>In progress</v>
      </c>
      <c r="K3" s="115" t="s">
        <v>39063</v>
      </c>
      <c r="L3" s="107" t="str">
        <f>IFERROR(VLOOKUP(D3,DB!A:I,9,0),"")</f>
        <v>Latis</v>
      </c>
    </row>
    <row r="4" spans="1:16" ht="36.75" customHeight="1">
      <c r="A4" s="110" t="s">
        <v>39064</v>
      </c>
      <c r="B4" s="110" t="str">
        <f>IFERROR(VLOOKUP(D4,DB!A:K,11,0),"")</f>
        <v>R4</v>
      </c>
      <c r="C4" s="111">
        <v>2</v>
      </c>
      <c r="D4" s="107" t="s">
        <v>36682</v>
      </c>
      <c r="E4" s="112" t="s">
        <v>38964</v>
      </c>
      <c r="F4" s="113">
        <v>45933.919965277775</v>
      </c>
      <c r="G4" s="114">
        <f ca="1">IFERROR(NOW()-F4,"")</f>
        <v>0.3750267361101578</v>
      </c>
      <c r="H4" s="113">
        <v>45933.903807870367</v>
      </c>
      <c r="I4" s="110" t="str">
        <f>IFERROR(VLOOKUP(D4,DB!A:F,6,0),"")</f>
        <v>Generator-SG</v>
      </c>
      <c r="J4" s="110" t="str">
        <f>IFERROR(VLOOKUP(D4,DB!A:G,7,0),"")</f>
        <v>Weak</v>
      </c>
      <c r="K4" s="115" t="s">
        <v>39065</v>
      </c>
      <c r="L4" s="107" t="str">
        <f>IFERROR(VLOOKUP(D4,DB!A:I,9,0),"")</f>
        <v>Latis</v>
      </c>
    </row>
    <row r="5" spans="1:16" ht="15" customHeight="1">
      <c r="A5" s="110" t="s">
        <v>39066</v>
      </c>
      <c r="B5" s="110" t="str">
        <f>IFERROR(VLOOKUP(D5,DB!A:K,11,0),"")</f>
        <v>R4</v>
      </c>
      <c r="C5" s="111">
        <v>3</v>
      </c>
      <c r="D5" s="107" t="s">
        <v>39067</v>
      </c>
      <c r="E5" s="112" t="s">
        <v>38964</v>
      </c>
      <c r="F5" s="113">
        <v>45934.254467592589</v>
      </c>
      <c r="G5" s="114">
        <f ca="1">IFERROR(NOW()-F5,"")</f>
        <v>4.0524421296140645E-2</v>
      </c>
      <c r="H5" s="113">
        <v>45934.246759259258</v>
      </c>
      <c r="I5" s="110" t="str">
        <f>IFERROR(VLOOKUP(D5,DB!A:F,6,0),"")</f>
        <v>SCECO</v>
      </c>
      <c r="J5" s="110" t="str">
        <f>IFERROR(VLOOKUP(D5,DB!A:G,7,0),"")</f>
        <v>Dead+Dead</v>
      </c>
      <c r="K5" s="115" t="s">
        <v>39068</v>
      </c>
      <c r="L5" s="107" t="str">
        <f>IFERROR(VLOOKUP(D5,DB!A:I,9,0),"")</f>
        <v>Latis</v>
      </c>
    </row>
    <row r="6" spans="1:16" ht="15" customHeight="1">
      <c r="A6" s="110"/>
      <c r="B6" s="110" t="str">
        <f>IFERROR(VLOOKUP(D6,DB!A:K,11,0),"")</f>
        <v/>
      </c>
      <c r="C6" s="111"/>
      <c r="D6" s="107"/>
      <c r="E6" s="112"/>
      <c r="F6" s="113"/>
      <c r="G6" s="114">
        <f ca="1">IFERROR(NOW()-F6,"")</f>
        <v>45934.294992013885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45934.294992013885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45934.294992013885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45934.294992013885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45934.294992013885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45934.294992013885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45934.294992013885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45934.294992013885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45934.294992013885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45934.294992013885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45934.294992013885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45934.294992013885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45934.294992013885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45934.294992013885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45934.294992013885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45934.294992013885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45934.294992013885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45934.294992013885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45934.294992013885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45934.294992013885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45934.294992013885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45934.294992013885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45934.294992013885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45934.294992013885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45934.294992013885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45934.294992013885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45934.294992013885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45934.294992013885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45934.294992013885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45934.294992013885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45934.294992013885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45934.294992013885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45934.294992013885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45934.294992013885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45934.294992013885</v>
      </c>
      <c r="H40" s="113"/>
      <c r="I40" s="110" t="str">
        <f>IFERROR(VLOOKUP(D40,DB!A:F,6,0),"")</f>
        <v/>
      </c>
      <c r="J40" s="110" t="str">
        <f>IFERROR(VLOOKUP(D40,DB!A:G,7,0),"")</f>
        <v/>
      </c>
      <c r="K40" s="115"/>
      <c r="L40" s="10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42.462931828697037</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8.1061146990687121</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0.48243414351600222</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45934.294992013885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45934.294992013885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45934.294992013885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45934.294992013885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45934.294992013885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45934.294992013885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45934.294992013885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45934.294992013885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45934.294992013885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45934.294992013885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45934.294992013885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45934.294992013885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45934.294992013885</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45934.294992013885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45934.294992013885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45934.294992013885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45934.294992013885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45934.294992013885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45934.294992013885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45934.294992013885</v>
      </c>
      <c r="H24" s="38"/>
      <c r="I24" s="37" t="str">
        <f>IFERROR(VLOOKUP(D24,DB!A:F,6,0),"")</f>
        <v/>
      </c>
      <c r="J24" s="37" t="str">
        <f>IFERROR(VLOOKUP(D24,DB!A:G,7,0),"")</f>
        <v/>
      </c>
      <c r="K24" s="37"/>
      <c r="L24" s="37" t="str">
        <f>IFERROR(VLOOKUP(D24,DB!A:I,9,0),"")</f>
        <v/>
      </c>
      <c r="M24" s="136"/>
    </row>
    <row r="25" spans="1:13" ht="15">
      <c r="A25" s="92"/>
      <c r="B25" s="92" t="str">
        <f>IFERROR(VLOOKUP(D25,DB!A:K,11,0),"")</f>
        <v/>
      </c>
      <c r="C25" s="92"/>
      <c r="D25" s="92"/>
      <c r="E25" s="92"/>
      <c r="F25" s="134"/>
      <c r="G25" s="135">
        <f ca="1">IFERROR(NOW()-F25,"-")</f>
        <v>45934.294992013885</v>
      </c>
      <c r="H25" s="134"/>
      <c r="I25" s="92" t="str">
        <f>IFERROR(VLOOKUP(D25,DB!A:F,6,0),"")</f>
        <v/>
      </c>
      <c r="J25" s="92" t="str">
        <f>IFERROR(VLOOKUP(D25,DB!A:G,7,0),"")</f>
        <v/>
      </c>
      <c r="K25" s="92"/>
      <c r="L25" s="92" t="str">
        <f>IFERROR(VLOOKUP(D25,DB!A:I,9,0),"")</f>
        <v/>
      </c>
      <c r="M25" s="136"/>
    </row>
    <row r="26" spans="1:13" ht="15">
      <c r="A26" s="37"/>
      <c r="B26" s="37" t="str">
        <f>IFERROR(VLOOKUP(D26,DB!A:K,11,0),"")</f>
        <v/>
      </c>
      <c r="C26" s="37"/>
      <c r="D26" s="37"/>
      <c r="E26" s="37"/>
      <c r="F26" s="38"/>
      <c r="G26" s="39">
        <f ca="1">IFERROR(NOW()-F26,"-")</f>
        <v>45934.294992013885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45934.294992013885</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45934.294992013885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45934.294992013885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45934.294992013885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45934.294992013885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45934.294992013885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45934.294992013885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45934.294992013885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45934.294992013885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45934.294992013885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45934.294992013885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45934.294992013885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45934.294992013885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45934.294992013885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45934.294992013885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45934.294992013885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45934.294992013885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45934.294992013885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45934.294992013885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c r="E46" s="37"/>
      <c r="F46" s="38"/>
      <c r="G46" s="39">
        <f ca="1">IFERROR(NOW()-F46,"-")</f>
        <v>45934.294992013885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45934.294992013885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45934.294992013885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45934.294992013885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45934.294992013885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45934.294992013885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45934.294992013885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45934.294992013885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45934.294992013885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45934.294992013885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45934.294992013885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45934.294992013885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45934.294992013885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45934.294992013885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45934.294992013885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45934.294992013885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45934.294992013885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45934.294992013885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45934.294992013885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45934.294992013885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45934.294992013885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45934.294992013885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45934.294992013885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45934.294992013885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45934.294992013885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45934.294992013885</v>
      </c>
      <c r="H71" s="38"/>
      <c r="I71" s="37" t="str">
        <f>IFERROR(VLOOKUP(D71,DB!A:F,6,0),"")</f>
        <v/>
      </c>
      <c r="J71" s="37" t="str">
        <f>IFERROR(VLOOKUP(D71,DB!A:G,7,0),"")</f>
        <v/>
      </c>
      <c r="K71" s="37"/>
      <c r="L71" s="37" t="str">
        <f>IFERROR(VLOOKUP(D71,DB!A:I,9,0),"")</f>
        <v/>
      </c>
      <c r="M71" s="136"/>
    </row>
    <row r="72" spans="1:13" ht="15">
      <c r="A72" s="92"/>
      <c r="B72" s="92" t="str">
        <f>IFERROR(VLOOKUP(D72,DB!A:K,11,0),"")</f>
        <v/>
      </c>
      <c r="C72" s="92"/>
      <c r="D72" s="92"/>
      <c r="E72" s="92"/>
      <c r="F72" s="134"/>
      <c r="G72" s="135">
        <f ca="1">IFERROR(NOW()-F72,"-")</f>
        <v>45934.294992013885</v>
      </c>
      <c r="H72" s="134"/>
      <c r="I72" s="92" t="str">
        <f>IFERROR(VLOOKUP(D72,DB!A:F,6,0),"")</f>
        <v/>
      </c>
      <c r="J72" s="92" t="str">
        <f>IFERROR(VLOOKUP(D72,DB!A:G,7,0),"")</f>
        <v/>
      </c>
      <c r="K72" s="92"/>
      <c r="L72" s="92" t="str">
        <f>IFERROR(VLOOKUP(D72,DB!A:I,9,0),"")</f>
        <v/>
      </c>
      <c r="M72" s="136"/>
    </row>
    <row r="73" spans="1:13" ht="15">
      <c r="A73" s="92"/>
      <c r="B73" s="92" t="str">
        <f>IFERROR(VLOOKUP(D73,DB!A:K,11,0),"")</f>
        <v/>
      </c>
      <c r="C73" s="92"/>
      <c r="D73" s="92"/>
      <c r="E73" s="92"/>
      <c r="F73" s="134"/>
      <c r="G73" s="135">
        <f ca="1">IFERROR(NOW()-F73,"-")</f>
        <v>45934.294992013885</v>
      </c>
      <c r="H73" s="134"/>
      <c r="I73" s="92" t="str">
        <f>IFERROR(VLOOKUP(D73,DB!A:F,6,0),"")</f>
        <v/>
      </c>
      <c r="J73" s="92" t="str">
        <f>IFERROR(VLOOKUP(D73,DB!A:G,7,0),"")</f>
        <v/>
      </c>
      <c r="K73" s="92"/>
      <c r="L73" s="92" t="str">
        <f>IFERROR(VLOOKUP(D73,DB!A:I,9,0),"")</f>
        <v/>
      </c>
    </row>
    <row r="74" spans="1:13" ht="15">
      <c r="A74" s="37"/>
      <c r="B74" s="37" t="str">
        <f>IFERROR(VLOOKUP(D74,DB!A:K,11,0),"")</f>
        <v/>
      </c>
      <c r="C74" s="37"/>
      <c r="D74" s="37"/>
      <c r="E74" s="37"/>
      <c r="F74" s="38"/>
      <c r="G74" s="39">
        <f ca="1">IFERROR(NOW()-F74,"-")</f>
        <v>45934.294992013885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45934.294992013885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45934.294992013885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45934.294992013885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45934.294992013885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45934.294992013885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45934.294992013885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45934.294992013885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45934.294992013885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45934.294992013885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45934.294992013885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45934.294992013885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45934.294992013885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45934.294992013885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45934.294992013885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45934.294992013885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45934.294992013885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45934.294992013885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45934.294992013885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45934.294992013885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45934.294992013885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45934.294992013885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45934.294992013885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45934.294992013885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45934.294992013885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45934.294992013885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45934.294992013885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45934.294992013885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45934.294992013885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45934.294992013885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45934.294992013885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45934.294992013885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45934.294992013885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45934.294992013885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45934.294992013885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45934.294992013885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45934.294992013885</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45934.294992013885</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45934.294992013885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45934.294992013885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45934.294992013885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45934.294992013885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45934.294992013885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45934.294992013885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45934.294992013885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45934.294992013885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45934.294992013885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45934.294992013885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45934.294992013885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45934.294992013885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45934.294992013885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45934.294992013885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45934.294992013885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45934.294992013885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45934.294992013885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45934.294992013885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45934.294992013885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45934.294992013885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45934.294992013885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45934.294992013885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45934.294992013885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45934.294992013885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45934.294992013885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45934.294992013885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45934.294992013885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45934.294992013885</v>
      </c>
      <c r="H139" s="38"/>
      <c r="I139" s="37" t="str">
        <f>IFERROR(VLOOKUP(D139,DB!A:F,6,0),"")</f>
        <v/>
      </c>
      <c r="J139" s="37" t="str">
        <f>IFERROR(VLOOKUP(D139,DB!A:G,7,0),"")</f>
        <v/>
      </c>
      <c r="K139" s="37"/>
      <c r="L139" s="37" t="str">
        <f>IFERROR(VLOOKUP(D139,DB!A:I,9,0),"")</f>
        <v/>
      </c>
    </row>
    <row r="140" spans="1:12" ht="15">
      <c r="A140" s="92"/>
      <c r="B140" s="92" t="str">
        <f>IFERROR(VLOOKUP(D140,DB!A:K,11,0),"")</f>
        <v/>
      </c>
      <c r="C140" s="92"/>
      <c r="D140" s="92"/>
      <c r="E140" s="92"/>
      <c r="F140" s="134"/>
      <c r="G140" s="135">
        <f ca="1">IFERROR(NOW()-F140,"-")</f>
        <v>45934.294992013885</v>
      </c>
      <c r="H140" s="134"/>
      <c r="I140" s="92" t="str">
        <f>IFERROR(VLOOKUP(D140,DB!A:F,6,0),"")</f>
        <v/>
      </c>
      <c r="J140" s="92" t="str">
        <f>IFERROR(VLOOKUP(D140,DB!A:G,7,0),"")</f>
        <v/>
      </c>
      <c r="K140" s="92"/>
      <c r="L140" s="92" t="str">
        <f>IFERROR(VLOOKUP(D140,DB!A:I,9,0),"")</f>
        <v/>
      </c>
    </row>
    <row r="141" spans="1:12" ht="15">
      <c r="A141" s="37"/>
      <c r="B141" s="37" t="str">
        <f>IFERROR(VLOOKUP(D141,DB!A:K,11,0),"")</f>
        <v/>
      </c>
      <c r="C141" s="37"/>
      <c r="D141" s="37"/>
      <c r="E141" s="37"/>
      <c r="F141" s="38"/>
      <c r="G141" s="39">
        <f ca="1">IFERROR(NOW()-F141,"-")</f>
        <v>45934.294992013885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45934.294992013885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45934.294992013885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45934.294992013885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45934.294992013885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45934.294992013885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45934.294992013885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45934.294992013885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45934.294992013885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45934.294992013885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45934.294992013885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45934.294992013885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45934.294992013885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45934.294992013885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45934.294992013885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45934.294992013885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45934.294992013885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45934.294992013885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45934.294992013885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45934.294992013885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45934.294992013885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45934.294992013885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45934.294992013885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45934.294992013885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45934.294992013885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45934.294992013885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45934.294992013885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45934.294992013885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45934.294992013885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45934.294992013885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45934.294992013885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45934.294992013885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45934.294992013885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45934.294992013885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45934.294992013885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45934.294992013885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45934.294992013885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45934.294992013885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45934.294992013885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45934.294992013885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45934.294992013885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45934.294992013885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45934.294992013885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45934.294992013885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45934.294992013885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45934.294992013885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45934.294992013885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45934.294992013885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45934.294992013885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45934.294992013885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45934.294992013885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45934.294992013885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45934.294992013885</v>
      </c>
      <c r="H193" s="38"/>
      <c r="I193" s="37" t="str">
        <f>IFERROR(VLOOKUP(D193,DB!A:F,6,0),"")</f>
        <v/>
      </c>
      <c r="J193" s="37" t="str">
        <f>IFERROR(VLOOKUP(D193,DB!A:G,7,0),"")</f>
        <v/>
      </c>
      <c r="K193" s="37"/>
      <c r="L193" s="37" t="str">
        <f>IFERROR(VLOOKUP(D193,DB!A:I,9,0),"")</f>
        <v/>
      </c>
    </row>
    <row r="194" spans="1:12" ht="15">
      <c r="A194" s="92"/>
      <c r="B194" s="92" t="str">
        <f>IFERROR(VLOOKUP(D194,DB!A:K,11,0),"")</f>
        <v/>
      </c>
      <c r="C194" s="92"/>
      <c r="D194" s="92"/>
      <c r="E194" s="92"/>
      <c r="F194" s="134"/>
      <c r="G194" s="135">
        <f ca="1">IFERROR(NOW()-F194,"-")</f>
        <v>45934.294992013885</v>
      </c>
      <c r="H194" s="134"/>
      <c r="I194" s="92" t="str">
        <f>IFERROR(VLOOKUP(D194,DB!A:F,6,0),"")</f>
        <v/>
      </c>
      <c r="J194" s="92" t="str">
        <f>IFERROR(VLOOKUP(D194,DB!A:G,7,0),"")</f>
        <v/>
      </c>
      <c r="K194" s="92"/>
      <c r="L194" s="92" t="str">
        <f>IFERROR(VLOOKUP(D194,DB!A:I,9,0),"")</f>
        <v/>
      </c>
    </row>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1" ht="15"/>
    <row r="472" ht="15"/>
    <row r="473" ht="15"/>
    <row r="474" ht="15"/>
    <row r="475" ht="15"/>
    <row r="476" ht="15"/>
    <row r="477" ht="15"/>
    <row r="478"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3" ht="15"/>
    <row r="514" ht="15"/>
    <row r="515" ht="15"/>
    <row r="516" ht="15"/>
    <row r="517" ht="15"/>
    <row r="518" ht="15"/>
    <row r="519" ht="15"/>
    <row r="520" ht="15"/>
    <row r="521" ht="15"/>
    <row r="522" ht="15"/>
    <row r="524" ht="15"/>
    <row r="525" ht="15"/>
    <row r="526"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4" ht="15"/>
    <row r="845" ht="15"/>
    <row r="846" ht="15"/>
    <row r="847" ht="15"/>
    <row r="848" ht="15"/>
    <row r="849" ht="15"/>
    <row r="853" ht="15"/>
    <row r="854" ht="15"/>
    <row r="864" ht="15"/>
    <row r="869" ht="15"/>
    <row r="880" ht="15"/>
    <row r="881" ht="15"/>
    <row r="888" ht="15"/>
    <row r="889" ht="15"/>
    <row r="893" ht="15"/>
    <row r="894" ht="15"/>
    <row r="895" ht="15"/>
    <row r="902" ht="15"/>
    <row r="903" ht="15"/>
    <row r="904" ht="15"/>
    <row r="905" ht="15"/>
    <row r="907" ht="15"/>
    <row r="908" ht="15"/>
    <row r="909" ht="15"/>
    <row r="912" ht="15"/>
    <row r="913" ht="15"/>
    <row r="914" ht="15"/>
    <row r="915" ht="15"/>
    <row r="917" ht="15"/>
    <row r="918" ht="15"/>
    <row r="919" ht="15"/>
    <row r="920" ht="15"/>
    <row r="921" ht="15"/>
    <row r="922" ht="15"/>
    <row r="924" ht="15"/>
    <row r="925" ht="15"/>
    <row r="927" ht="15"/>
    <row r="928" ht="15"/>
    <row r="930" ht="15"/>
    <row r="931" ht="15"/>
    <row r="932" ht="15"/>
    <row r="934" ht="15"/>
    <row r="935" ht="15"/>
    <row r="936" ht="15"/>
    <row r="937" ht="15"/>
    <row r="938" ht="15"/>
    <row r="942" ht="15"/>
    <row r="943" ht="15"/>
    <row r="944" ht="15"/>
    <row r="945" ht="15"/>
    <row r="948" ht="15"/>
    <row r="949" ht="15"/>
    <row r="952" ht="15"/>
    <row r="993" ht="15"/>
    <row r="994" ht="15"/>
    <row r="997" ht="15"/>
    <row r="998" ht="15"/>
    <row r="1005" ht="15"/>
    <row r="1006" ht="15"/>
    <row r="1009" ht="15"/>
    <row r="1011" ht="15"/>
    <row r="1013" ht="15"/>
    <row r="1014" ht="15"/>
    <row r="1015" ht="15"/>
    <row r="1018" ht="15"/>
    <row r="1019" ht="15"/>
    <row r="1021" ht="15"/>
    <row r="1024" ht="15"/>
    <row r="1025" ht="15"/>
    <row r="1027" ht="15"/>
    <row r="1028" ht="15"/>
    <row r="1029" ht="15"/>
    <row r="1030" ht="15"/>
    <row r="1031" ht="15"/>
    <row r="1034" ht="15"/>
    <row r="1035" ht="15"/>
    <row r="1036" ht="15"/>
    <row r="1037" ht="15"/>
    <row r="1038" ht="15"/>
    <row r="1039" ht="15"/>
    <row r="1041" ht="15"/>
    <row r="1043" ht="15"/>
    <row r="1045" ht="15"/>
    <row r="1046" ht="15"/>
    <row r="1047" ht="15"/>
    <row r="1049" ht="15"/>
    <row r="1050" ht="15"/>
    <row r="1051" ht="15"/>
    <row r="1052" ht="15"/>
    <row r="1053" ht="15"/>
    <row r="1054" ht="15"/>
    <row r="1055" ht="15"/>
    <row r="1057" ht="15"/>
    <row r="1058" ht="15"/>
    <row r="1059" ht="15"/>
    <row r="1064" ht="15"/>
    <row r="1065" ht="15"/>
    <row r="1069" ht="15"/>
    <row r="1070" ht="15"/>
    <row r="1071" ht="15"/>
    <row r="1074" ht="15"/>
    <row r="1076" ht="15"/>
    <row r="1080" ht="15"/>
    <row r="1084" ht="15"/>
    <row r="1090" ht="15"/>
    <row r="1091" ht="15"/>
    <row r="1093" ht="15"/>
    <row r="1094" ht="15"/>
    <row r="1096" ht="15"/>
    <row r="1099" ht="15"/>
    <row r="1100" ht="15"/>
    <row r="1102" ht="15"/>
    <row r="1104" ht="15"/>
    <row r="1106" ht="15"/>
    <row r="1108" ht="15"/>
    <row r="1109" ht="15"/>
    <row r="1110" ht="15"/>
    <row r="1112" ht="15"/>
    <row r="1113" ht="15"/>
    <row r="1114" ht="15"/>
    <row r="1115" ht="15"/>
    <row r="1118" ht="15"/>
    <row r="1292" ht="15"/>
    <row r="1293" ht="15"/>
    <row r="1303" ht="15"/>
    <row r="1304" ht="15"/>
    <row r="1305" ht="15"/>
    <row r="1311" ht="15"/>
    <row r="1312" ht="15"/>
    <row r="1313" ht="15"/>
    <row r="1314" ht="15"/>
    <row r="1316" ht="15"/>
    <row r="1319" ht="15"/>
    <row r="1320" ht="15"/>
    <row r="1321" ht="15"/>
    <row r="1322" ht="15"/>
    <row r="1324" ht="15"/>
    <row r="1325" ht="15"/>
    <row r="1327" ht="15"/>
    <row r="1328" ht="15"/>
    <row r="1329" ht="15"/>
    <row r="1330" ht="15"/>
    <row r="1332" ht="15"/>
    <row r="1333" ht="15"/>
    <row r="1334" ht="15"/>
    <row r="1337" ht="15"/>
    <row r="1338" ht="15"/>
    <row r="1341" ht="15"/>
    <row r="1342" ht="15"/>
    <row r="1343" ht="15"/>
    <row r="1344" ht="15"/>
    <row r="1345" ht="15"/>
    <row r="1346" ht="15"/>
    <row r="1347" ht="15"/>
    <row r="1348" ht="15"/>
    <row r="1350" ht="15"/>
    <row r="1352" ht="15"/>
    <row r="1353" ht="15"/>
    <row r="1354" ht="15"/>
    <row r="1357" ht="15"/>
    <row r="1367" ht="15"/>
    <row r="1370" ht="15"/>
    <row r="1371" ht="15"/>
    <row r="1375" ht="15"/>
    <row r="1379" ht="15"/>
    <row r="1382" ht="15"/>
    <row r="1384" ht="15"/>
    <row r="1385" ht="15"/>
    <row r="1387" ht="15"/>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0.4140197916640318</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7.5221447916628676</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1.4763461805487168</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0.58966793981380761</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0.37439016203279607</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45934.294992013885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45934.294992013885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45934.294992013885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45934.294992013885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45934.294992013885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45934.294992013885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45934.294992013885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45934.294992013885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45934.294992013885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45934.294992013885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45934.294992013885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45934.294992013885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45934.294992013885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45934.294992013885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45934.294992013885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45934.294992013885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45934.294992013885</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45934.294992013885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45934.294992013885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45934.294992013885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45934.294992013885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45934.294992013885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45934.294992013885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45934.294992013885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45934.294992013885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45934.294992013885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45934.294992013885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45934.294992013885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45934.294992013885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45934.294992013885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45934.294992013885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45934.294992013885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45934.294992013885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45934.294992013885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45934.294992013885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45934.294992013885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45934.294992013885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45934.294992013885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45934.294992013885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45934.294992013885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45934.294992013885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45934.294992013885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45934.294992013885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45934.294992013885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45934.294992013885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45934.294992013885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45934.294992013885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45934.294992013885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45934.294992013885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45934.294992013885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45934.294992013885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45934.294992013885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45934.294992013885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45934.294992013885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45934.294992013885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45934.294992013885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45934.294992013885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45934.294992013885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45934.294992013885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45934.294992013885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45934.294992013885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45934.294992013885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45934.294992013885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45934.294992013885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45934.294992013885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45934.294992013885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45934.294992013885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45934.294992013885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45934.294992013885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45934.294992013885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45934.294992013885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45934.294992013885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45934.294992013885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45934.294992013885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45934.294992013885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45934.294992013885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45934.294992013885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45934.294992013885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45934.294992013885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45934.294992013885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45934.294992013885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45934.294992013885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45934.294992013885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45934.294992013885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45934.294992013885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45934.294992013885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45934.294992013885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45934.294992013885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45934.294992013885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45934.294992013885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45934.294992013885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45934.294992013885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45934.294992013885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45934.294992013885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45934.294992013885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45934.294992013885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45934.294992013885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45934.294992013885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45934.294992013885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45934.294992013885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45934.294992013885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45934.294992013885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45934.294992013885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45934.294992013885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45934.294992013885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45934.294992013885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45934.294992013885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45934.294992013885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45934.294992013885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45934.294992013885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45934.294992013885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45934.294992013885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45934.294992013885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45934.294992013885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45934.294992013885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45934.294992013885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45934.294992013885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45934.294992013885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45934.294992013885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45934.294992013885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45934.294992013885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45934.294992013885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45934.294992013885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45934.294992013885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45934.294992013885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45934.294992013885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45934.294992013885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45934.294992013885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45934.294992013885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45934.294992013885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45934.294992013885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45934.294992013885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45934.294992013885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45934.294992013885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45934.294992013885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45934.294992013885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45934.294992013885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45934.294992013885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45934.294992013885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45934.294992013885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45934.294992013885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45934.294992013885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45934.294992013885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45934.294992013885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45934.294992013885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45934.294992013885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45934.294992013885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45934.294992013885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45934.294992013885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45934.294992013885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45934.294992013885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45934.294992013885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45934.294992013885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45934.294992013885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45934.294992013885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45934.294992013885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45934.294992013885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45934.294992013885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45934.294992013885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45934.294992013885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45934.294992013885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45934.294992013885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45934.294992013885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45934.294992013885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45934.294992013885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45934.294992013885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45934.294992013885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45934.294992013885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45934.294992013885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45934.294992013885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45934.294992013885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45934.294992013885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45934.294992013885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45934.294992013885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45934.294992013885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45934.294992013885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45934.294992013885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45934.294992013885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45934.294992013885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45934.294992013885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45934.294992013885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45934.294992013885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45934.294992013885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45934.294992013885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45934.294992013885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45934.294992013885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45934.294992013885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45934.294992013885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45934.294992013885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45934.294992013885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45934.294992013885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45934.294992013885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45934.294992013885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45934.294992013885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45934.294992013885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45934.294992013885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45934.294992013885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45934.294992013885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45934.294992013885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45934.294992013885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45934.294992013885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45934.294992013885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45934.294992013885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45934.294992013885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45934.294992013885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45934.294992013885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45934.294992013885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45934.294992013885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45934.294992013885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45934.294992013885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45934.294992013885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45934.294992013885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45934.294992013885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45934.294992013885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45934.294992013885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45934.294992013885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45934.294992013885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45934.294992013885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45934.294992013885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45934.294992013885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45934.294992013885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45934.294992013885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45934.294992013885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45934.294992013885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45934.294992013885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45934.294992013885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45934.294992013885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45934.294992013885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45934.294992013885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45934.294992013885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45934.294992013885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45934.294992013885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45934.294992013885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45934.294992013885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45934.294992013885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45934.294992013885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45934.294992013885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45934.294992013885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45934.294992013885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45934.294992013885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45934.294992013885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45934.294992013885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45934.294992013885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45934.294992013885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45934.294992013885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45934.294992013885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45934.294992013885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45934.294992013885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45934.294992013885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45934.294992013885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45934.294992013885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45934.294992013885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45934.294992013885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45934.294992013885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45934.294992013885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45934.294992013885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45934.294992013885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45934.294992013885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45934.294992013885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45934.294992013885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45934.294992013885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45934.294992013885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45934.294992013885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45934.294992013885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45934.294992013885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45934.294992013885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45934.294992013885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45934.294992013885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45934.294992013885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45934.294992013885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45934.294992013885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45934.294992013885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45934.294992013885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45934.294992013885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45934.294992013885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45934.294992013885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45934.294992013885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45934.294992013885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45934.294992013885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45934.294992013885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45934.294992013885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45934.294992013885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45934.294992013885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45934.294992013885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45934.294992013885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45934.294992013885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45934.294992013885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45934.294992013885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45934.294992013885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45934.294992013885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45934.294992013885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45934.294992013885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45934.294992013885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45934.294992013885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45934.294992013885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45934.294992013885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45934.294992013885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45934.294992013885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45934.294992013885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45934.294992013885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45934.294992013885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45934.294992013885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45934.294992013885</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